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WinPEx86\"/>
    </mc:Choice>
  </mc:AlternateContent>
  <xr:revisionPtr revIDLastSave="0" documentId="13_ncr:1_{4BD375C1-BE4B-459B-9445-B5B3822FFB3B}" xr6:coauthVersionLast="47" xr6:coauthVersionMax="47" xr10:uidLastSave="{00000000-0000-0000-0000-000000000000}"/>
  <bookViews>
    <workbookView xWindow="-120" yWindow="-120" windowWidth="20640" windowHeight="11040" xr2:uid="{00000000-000D-0000-FFFF-FFFF00000000}"/>
  </bookViews>
  <sheets>
    <sheet name="Parade Entries" sheetId="6" r:id="rId1"/>
    <sheet name="NOT PAID" sheetId="16" r:id="rId2"/>
    <sheet name="VOLUNTEERS" sheetId="15" r:id="rId3"/>
    <sheet name="2026 SPONSORS" sheetId="5" r:id="rId4"/>
    <sheet name="FOOD TRUCKS" sheetId="1" r:id="rId5"/>
    <sheet name="Charities Only" sheetId="11" r:id="rId6"/>
    <sheet name="Commercial Only" sheetId="8" r:id="rId7"/>
    <sheet name="Marching Band only " sheetId="18" r:id="rId8"/>
    <sheet name="Political only" sheetId="12" r:id="rId9"/>
    <sheet name="Section A only" sheetId="20" r:id="rId10"/>
    <sheet name="Just For Fun only" sheetId="19" r:id="rId11"/>
    <sheet name="Chart Money" sheetId="7" r:id="rId12"/>
    <sheet name="Chart Parade goers" sheetId="9" r:id="rId13"/>
    <sheet name="Staging Map" sheetId="13" r:id="rId14"/>
    <sheet name="2024 Parade Line up" sheetId="10" r:id="rId15"/>
    <sheet name="2025 Parade Line Up" sheetId="14"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7" l="1"/>
  <c r="A90" i="16"/>
  <c r="A28" i="16"/>
  <c r="A27" i="16"/>
  <c r="A46" i="16"/>
  <c r="A10" i="16"/>
  <c r="F10" i="6"/>
  <c r="V8" i="1"/>
  <c r="F29" i="7"/>
  <c r="F27" i="7"/>
  <c r="F25" i="7"/>
  <c r="F24" i="7"/>
  <c r="F22" i="7"/>
  <c r="AD128" i="20"/>
  <c r="AC128" i="20"/>
  <c r="AB128" i="20"/>
  <c r="AA128" i="20"/>
  <c r="Z128" i="20"/>
  <c r="Y128" i="20"/>
  <c r="X128" i="20"/>
  <c r="W128" i="20"/>
  <c r="V128" i="20"/>
  <c r="U128" i="20"/>
  <c r="T128" i="20"/>
  <c r="S128" i="20"/>
  <c r="R128" i="20"/>
  <c r="Q128" i="20"/>
  <c r="P128" i="20"/>
  <c r="O128" i="20"/>
  <c r="N128" i="20"/>
  <c r="M128" i="20"/>
  <c r="L128" i="20"/>
  <c r="K128" i="20"/>
  <c r="J128" i="20"/>
  <c r="I128" i="20"/>
  <c r="H128" i="20"/>
  <c r="G128" i="20"/>
  <c r="F128" i="20"/>
  <c r="E128" i="20"/>
  <c r="D128" i="20"/>
  <c r="C128" i="20"/>
  <c r="B128" i="20"/>
  <c r="AD127" i="20"/>
  <c r="AC127" i="20"/>
  <c r="AB127" i="20"/>
  <c r="AA127" i="20"/>
  <c r="Z127" i="20"/>
  <c r="Y127" i="20"/>
  <c r="X127" i="20"/>
  <c r="W127" i="20"/>
  <c r="V127" i="20"/>
  <c r="U127" i="20"/>
  <c r="T127" i="20"/>
  <c r="S127" i="20"/>
  <c r="R127" i="20"/>
  <c r="Q127" i="20"/>
  <c r="P127" i="20"/>
  <c r="O127" i="20"/>
  <c r="N127" i="20"/>
  <c r="M127" i="20"/>
  <c r="L127" i="20"/>
  <c r="K127" i="20"/>
  <c r="J127" i="20"/>
  <c r="I127" i="20"/>
  <c r="H127" i="20"/>
  <c r="G127" i="20"/>
  <c r="F127" i="20"/>
  <c r="E127" i="20"/>
  <c r="D127" i="20"/>
  <c r="C127" i="20"/>
  <c r="B127" i="20"/>
  <c r="AD126" i="20"/>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D126" i="20"/>
  <c r="C126" i="20"/>
  <c r="B126" i="20"/>
  <c r="AD125" i="20"/>
  <c r="AC125" i="20"/>
  <c r="AB125" i="20"/>
  <c r="AA125" i="20"/>
  <c r="Z125" i="20"/>
  <c r="Y125" i="20"/>
  <c r="X125" i="20"/>
  <c r="W125" i="20"/>
  <c r="V125" i="20"/>
  <c r="U125" i="20"/>
  <c r="T125" i="20"/>
  <c r="S125" i="20"/>
  <c r="R125" i="20"/>
  <c r="Q125" i="20"/>
  <c r="P125" i="20"/>
  <c r="O125" i="20"/>
  <c r="N125" i="20"/>
  <c r="M125" i="20"/>
  <c r="L125" i="20"/>
  <c r="K125" i="20"/>
  <c r="J125" i="20"/>
  <c r="I125" i="20"/>
  <c r="H125" i="20"/>
  <c r="G125" i="20"/>
  <c r="F125" i="20"/>
  <c r="E125" i="20"/>
  <c r="D125" i="20"/>
  <c r="C125" i="20"/>
  <c r="B125" i="20"/>
  <c r="AC124" i="20"/>
  <c r="X124" i="20"/>
  <c r="V124" i="20"/>
  <c r="U124" i="20"/>
  <c r="S124" i="20"/>
  <c r="R124" i="20"/>
  <c r="Q124" i="20"/>
  <c r="P124" i="20"/>
  <c r="O124" i="20"/>
  <c r="N124" i="20"/>
  <c r="M124" i="20"/>
  <c r="L124" i="20"/>
  <c r="K124" i="20"/>
  <c r="J124" i="20"/>
  <c r="I124" i="20"/>
  <c r="H124" i="20"/>
  <c r="G124" i="20"/>
  <c r="F124" i="20"/>
  <c r="E124" i="20"/>
  <c r="D124" i="20"/>
  <c r="C124" i="20"/>
  <c r="B124" i="20"/>
  <c r="AC123" i="20"/>
  <c r="X123" i="20"/>
  <c r="W123" i="20"/>
  <c r="V123" i="20"/>
  <c r="U123" i="20"/>
  <c r="T123" i="20"/>
  <c r="S123" i="20"/>
  <c r="R123" i="20"/>
  <c r="Q123" i="20"/>
  <c r="P123" i="20"/>
  <c r="O123" i="20"/>
  <c r="N123" i="20"/>
  <c r="M123" i="20"/>
  <c r="L123" i="20"/>
  <c r="K123" i="20"/>
  <c r="J123" i="20"/>
  <c r="I123" i="20"/>
  <c r="H123" i="20"/>
  <c r="G123" i="20"/>
  <c r="F123" i="20"/>
  <c r="E123" i="20"/>
  <c r="D123" i="20"/>
  <c r="C123" i="20"/>
  <c r="B123" i="20"/>
  <c r="AD122" i="20"/>
  <c r="AC122" i="20"/>
  <c r="AB122" i="20"/>
  <c r="AA122" i="20"/>
  <c r="Z122" i="20"/>
  <c r="Y122" i="20"/>
  <c r="X122" i="20"/>
  <c r="W122" i="20"/>
  <c r="V122" i="20"/>
  <c r="U122" i="20"/>
  <c r="T122" i="20"/>
  <c r="S122" i="20"/>
  <c r="R122" i="20"/>
  <c r="Q122" i="20"/>
  <c r="P122" i="20"/>
  <c r="O122" i="20"/>
  <c r="N122" i="20"/>
  <c r="M122" i="20"/>
  <c r="L122" i="20"/>
  <c r="K122" i="20"/>
  <c r="J122" i="20"/>
  <c r="I122" i="20"/>
  <c r="H122" i="20"/>
  <c r="G122" i="20"/>
  <c r="F122" i="20"/>
  <c r="E122" i="20"/>
  <c r="D122" i="20"/>
  <c r="C122" i="20"/>
  <c r="B122" i="20"/>
  <c r="AD121" i="20"/>
  <c r="AC121" i="20"/>
  <c r="AB121" i="20"/>
  <c r="AA121" i="20"/>
  <c r="Z121" i="20"/>
  <c r="Y121" i="20"/>
  <c r="X121" i="20"/>
  <c r="W121" i="20"/>
  <c r="V121" i="20"/>
  <c r="U121" i="20"/>
  <c r="T121" i="20"/>
  <c r="S121" i="20"/>
  <c r="R121" i="20"/>
  <c r="Q121" i="20"/>
  <c r="P121" i="20"/>
  <c r="O121" i="20"/>
  <c r="N121" i="20"/>
  <c r="M121" i="20"/>
  <c r="L121" i="20"/>
  <c r="K121" i="20"/>
  <c r="J121" i="20"/>
  <c r="I121" i="20"/>
  <c r="H121" i="20"/>
  <c r="G121" i="20"/>
  <c r="F121" i="20"/>
  <c r="E121" i="20"/>
  <c r="D121" i="20"/>
  <c r="C121" i="20"/>
  <c r="B121" i="20"/>
  <c r="J129" i="19"/>
  <c r="I129" i="19"/>
  <c r="H129" i="19"/>
  <c r="G129" i="19"/>
  <c r="F129" i="19"/>
  <c r="E129" i="19"/>
  <c r="D129" i="19"/>
  <c r="C129" i="19"/>
  <c r="B129" i="19"/>
  <c r="AD128" i="19"/>
  <c r="AC128" i="19"/>
  <c r="AB128" i="19"/>
  <c r="AA128" i="19"/>
  <c r="Z128" i="19"/>
  <c r="Y128" i="19"/>
  <c r="X128" i="19"/>
  <c r="W128" i="19"/>
  <c r="V128" i="19"/>
  <c r="U128" i="19"/>
  <c r="T128" i="19"/>
  <c r="S128" i="19"/>
  <c r="R128" i="19"/>
  <c r="Q128" i="19"/>
  <c r="P128" i="19"/>
  <c r="O128" i="19"/>
  <c r="N128" i="19"/>
  <c r="M128" i="19"/>
  <c r="L128" i="19"/>
  <c r="K128" i="19"/>
  <c r="J128" i="19"/>
  <c r="I128" i="19"/>
  <c r="H128" i="19"/>
  <c r="G128" i="19"/>
  <c r="F128" i="19"/>
  <c r="E128" i="19"/>
  <c r="D128" i="19"/>
  <c r="C128" i="19"/>
  <c r="B128" i="19"/>
  <c r="AD127" i="19"/>
  <c r="AC127" i="19"/>
  <c r="AB127" i="19"/>
  <c r="AA127" i="19"/>
  <c r="Z127" i="19"/>
  <c r="Y127" i="19"/>
  <c r="X127" i="19"/>
  <c r="W127" i="19"/>
  <c r="V127" i="19"/>
  <c r="U127" i="19"/>
  <c r="T127" i="19"/>
  <c r="S127" i="19"/>
  <c r="R127" i="19"/>
  <c r="Q127" i="19"/>
  <c r="P127" i="19"/>
  <c r="O127" i="19"/>
  <c r="N127" i="19"/>
  <c r="M127" i="19"/>
  <c r="L127" i="19"/>
  <c r="K127" i="19"/>
  <c r="J127" i="19"/>
  <c r="I127" i="19"/>
  <c r="H127" i="19"/>
  <c r="G127" i="19"/>
  <c r="F127" i="19"/>
  <c r="E127" i="19"/>
  <c r="D127" i="19"/>
  <c r="C127" i="19"/>
  <c r="B127" i="19"/>
  <c r="AD126" i="19"/>
  <c r="AC126" i="19"/>
  <c r="AB126" i="19"/>
  <c r="AA126" i="19"/>
  <c r="Z126" i="19"/>
  <c r="Y126" i="19"/>
  <c r="X126" i="19"/>
  <c r="W126" i="19"/>
  <c r="V126" i="19"/>
  <c r="U126" i="19"/>
  <c r="T126" i="19"/>
  <c r="S126" i="19"/>
  <c r="R126" i="19"/>
  <c r="Q126" i="19"/>
  <c r="P126" i="19"/>
  <c r="O126" i="19"/>
  <c r="N126" i="19"/>
  <c r="M126" i="19"/>
  <c r="L126" i="19"/>
  <c r="K126" i="19"/>
  <c r="J126" i="19"/>
  <c r="I126" i="19"/>
  <c r="H126" i="19"/>
  <c r="G126" i="19"/>
  <c r="F126" i="19"/>
  <c r="E126" i="19"/>
  <c r="D126" i="19"/>
  <c r="C126" i="19"/>
  <c r="B126" i="19"/>
  <c r="AD125" i="19"/>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D125" i="19"/>
  <c r="C125" i="19"/>
  <c r="B125" i="19"/>
  <c r="AD124" i="19"/>
  <c r="AC124" i="19"/>
  <c r="AB124" i="19"/>
  <c r="AA124" i="19"/>
  <c r="Z124" i="19"/>
  <c r="Y124" i="19"/>
  <c r="X124" i="19"/>
  <c r="W124" i="19"/>
  <c r="V124" i="19"/>
  <c r="U124" i="19"/>
  <c r="T124" i="19"/>
  <c r="S124" i="19"/>
  <c r="R124" i="19"/>
  <c r="Q124" i="19"/>
  <c r="P124" i="19"/>
  <c r="O124" i="19"/>
  <c r="N124" i="19"/>
  <c r="M124" i="19"/>
  <c r="L124" i="19"/>
  <c r="K124" i="19"/>
  <c r="J124" i="19"/>
  <c r="I124" i="19"/>
  <c r="H124" i="19"/>
  <c r="G124" i="19"/>
  <c r="F124" i="19"/>
  <c r="E124" i="19"/>
  <c r="D124" i="19"/>
  <c r="C124" i="19"/>
  <c r="B124" i="19"/>
  <c r="AD123" i="19"/>
  <c r="AC123" i="19"/>
  <c r="AB123" i="19"/>
  <c r="AA123" i="19"/>
  <c r="Z123" i="19"/>
  <c r="Y123" i="19"/>
  <c r="X123" i="19"/>
  <c r="W123" i="19"/>
  <c r="V123" i="19"/>
  <c r="U123" i="19"/>
  <c r="T123" i="19"/>
  <c r="S123" i="19"/>
  <c r="R123" i="19"/>
  <c r="Q123" i="19"/>
  <c r="P123" i="19"/>
  <c r="O123" i="19"/>
  <c r="N123" i="19"/>
  <c r="M123" i="19"/>
  <c r="L123" i="19"/>
  <c r="K123" i="19"/>
  <c r="J123" i="19"/>
  <c r="I123" i="19"/>
  <c r="H123" i="19"/>
  <c r="G123" i="19"/>
  <c r="F123" i="19"/>
  <c r="E123" i="19"/>
  <c r="D123" i="19"/>
  <c r="C123" i="19"/>
  <c r="B123" i="19"/>
  <c r="AD122" i="19"/>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D122" i="19"/>
  <c r="C122" i="19"/>
  <c r="B122" i="19"/>
  <c r="AD121" i="19"/>
  <c r="AC121" i="19"/>
  <c r="AB121" i="19"/>
  <c r="AA121" i="19"/>
  <c r="Z121" i="19"/>
  <c r="Y121" i="19"/>
  <c r="X121" i="19"/>
  <c r="W121" i="19"/>
  <c r="V121" i="19"/>
  <c r="U121" i="19"/>
  <c r="T121" i="19"/>
  <c r="S121" i="19"/>
  <c r="R121" i="19"/>
  <c r="Q121" i="19"/>
  <c r="P121" i="19"/>
  <c r="O121" i="19"/>
  <c r="N121" i="19"/>
  <c r="M121" i="19"/>
  <c r="L121" i="19"/>
  <c r="K121" i="19"/>
  <c r="J121" i="19"/>
  <c r="I121" i="19"/>
  <c r="H121" i="19"/>
  <c r="G121" i="19"/>
  <c r="F121" i="19"/>
  <c r="E121" i="19"/>
  <c r="D121" i="19"/>
  <c r="C121" i="19"/>
  <c r="B121" i="19"/>
  <c r="AC127" i="18"/>
  <c r="X127" i="18"/>
  <c r="W127" i="18"/>
  <c r="V127" i="18"/>
  <c r="U127" i="18"/>
  <c r="S127" i="18"/>
  <c r="R127" i="18"/>
  <c r="Q127" i="18"/>
  <c r="P127" i="18"/>
  <c r="O127" i="18"/>
  <c r="N127" i="18"/>
  <c r="M127" i="18"/>
  <c r="L127" i="18"/>
  <c r="K127" i="18"/>
  <c r="J127" i="18"/>
  <c r="I127" i="18"/>
  <c r="H127" i="18"/>
  <c r="G127" i="18"/>
  <c r="F127" i="18"/>
  <c r="E127" i="18"/>
  <c r="D127" i="18"/>
  <c r="C127" i="18"/>
  <c r="B127" i="18"/>
  <c r="AC126" i="18"/>
  <c r="Y126" i="18"/>
  <c r="X126" i="18"/>
  <c r="V126" i="18"/>
  <c r="U126" i="18"/>
  <c r="S126" i="18"/>
  <c r="R126" i="18"/>
  <c r="Q126" i="18"/>
  <c r="P126" i="18"/>
  <c r="O126" i="18"/>
  <c r="N126" i="18"/>
  <c r="M126" i="18"/>
  <c r="L126" i="18"/>
  <c r="K126" i="18"/>
  <c r="J126" i="18"/>
  <c r="I126" i="18"/>
  <c r="H126" i="18"/>
  <c r="G126" i="18"/>
  <c r="F126" i="18"/>
  <c r="E126" i="18"/>
  <c r="D126" i="18"/>
  <c r="C126" i="18"/>
  <c r="B126" i="18"/>
  <c r="AD125" i="18"/>
  <c r="AC125" i="18"/>
  <c r="AB125" i="18"/>
  <c r="AA125" i="18"/>
  <c r="Z125" i="18"/>
  <c r="Y125" i="18"/>
  <c r="X125" i="18"/>
  <c r="W125" i="18"/>
  <c r="V125" i="18"/>
  <c r="U125" i="18"/>
  <c r="T125" i="18"/>
  <c r="S125" i="18"/>
  <c r="R125" i="18"/>
  <c r="Q125" i="18"/>
  <c r="P125" i="18"/>
  <c r="O125" i="18"/>
  <c r="N125" i="18"/>
  <c r="M125" i="18"/>
  <c r="L125" i="18"/>
  <c r="K125" i="18"/>
  <c r="J125" i="18"/>
  <c r="I125" i="18"/>
  <c r="H125" i="18"/>
  <c r="G125" i="18"/>
  <c r="F125" i="18"/>
  <c r="E125" i="18"/>
  <c r="D125" i="18"/>
  <c r="C125" i="18"/>
  <c r="B125" i="18"/>
  <c r="AC124" i="18"/>
  <c r="Y124" i="18"/>
  <c r="X124" i="18"/>
  <c r="V124" i="18"/>
  <c r="U124" i="18"/>
  <c r="S124" i="18"/>
  <c r="R124" i="18"/>
  <c r="Q124" i="18"/>
  <c r="P124" i="18"/>
  <c r="O124" i="18"/>
  <c r="N124" i="18"/>
  <c r="M124" i="18"/>
  <c r="L124" i="18"/>
  <c r="K124" i="18"/>
  <c r="J124" i="18"/>
  <c r="I124" i="18"/>
  <c r="H124" i="18"/>
  <c r="G124" i="18"/>
  <c r="F124" i="18"/>
  <c r="E124" i="18"/>
  <c r="D124" i="18"/>
  <c r="C124" i="18"/>
  <c r="B124" i="18"/>
  <c r="AD123" i="18"/>
  <c r="AC123" i="18"/>
  <c r="AB123" i="18"/>
  <c r="AA123" i="18"/>
  <c r="Z123" i="18"/>
  <c r="Y123" i="18"/>
  <c r="X123" i="18"/>
  <c r="W123" i="18"/>
  <c r="V123" i="18"/>
  <c r="U123" i="18"/>
  <c r="T123" i="18"/>
  <c r="S123" i="18"/>
  <c r="R123" i="18"/>
  <c r="Q123" i="18"/>
  <c r="P123" i="18"/>
  <c r="O123" i="18"/>
  <c r="N123" i="18"/>
  <c r="M123" i="18"/>
  <c r="L123" i="18"/>
  <c r="K123" i="18"/>
  <c r="J123" i="18"/>
  <c r="I123" i="18"/>
  <c r="H123" i="18"/>
  <c r="G123" i="18"/>
  <c r="F123" i="18"/>
  <c r="E123" i="18"/>
  <c r="D123" i="18"/>
  <c r="C123" i="18"/>
  <c r="B123" i="18"/>
  <c r="AD122"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D122" i="18"/>
  <c r="C122" i="18"/>
  <c r="B122" i="18"/>
  <c r="AD121" i="18"/>
  <c r="AC121" i="18"/>
  <c r="AB121" i="18"/>
  <c r="AA121" i="18"/>
  <c r="Z121" i="18"/>
  <c r="Y121" i="18"/>
  <c r="X121" i="18"/>
  <c r="W121" i="18"/>
  <c r="V121" i="18"/>
  <c r="U121" i="18"/>
  <c r="T121" i="18"/>
  <c r="S121" i="18"/>
  <c r="R121" i="18"/>
  <c r="Q121" i="18"/>
  <c r="P121" i="18"/>
  <c r="O121" i="18"/>
  <c r="N121" i="18"/>
  <c r="M121" i="18"/>
  <c r="L121" i="18"/>
  <c r="K121" i="18"/>
  <c r="J121" i="18"/>
  <c r="I121" i="18"/>
  <c r="H121" i="18"/>
  <c r="G121" i="18"/>
  <c r="F121" i="18"/>
  <c r="E121" i="18"/>
  <c r="D121" i="18"/>
  <c r="C121" i="18"/>
  <c r="B121" i="18"/>
  <c r="J129" i="12"/>
  <c r="I129" i="12"/>
  <c r="H129" i="12"/>
  <c r="G129" i="12"/>
  <c r="F129" i="12"/>
  <c r="E129" i="12"/>
  <c r="D129" i="12"/>
  <c r="C129" i="12"/>
  <c r="B129" i="12"/>
  <c r="AD127" i="12"/>
  <c r="AC127" i="12"/>
  <c r="AB127" i="12"/>
  <c r="AA127" i="12"/>
  <c r="Z127" i="12"/>
  <c r="Y127" i="12"/>
  <c r="X127" i="12"/>
  <c r="W127" i="12"/>
  <c r="V127" i="12"/>
  <c r="U127" i="12"/>
  <c r="T127" i="12"/>
  <c r="S127" i="12"/>
  <c r="R127" i="12"/>
  <c r="Q127" i="12"/>
  <c r="P127" i="12"/>
  <c r="O127" i="12"/>
  <c r="N127" i="12"/>
  <c r="M127" i="12"/>
  <c r="L127" i="12"/>
  <c r="K127" i="12"/>
  <c r="J127" i="12"/>
  <c r="I127" i="12"/>
  <c r="H127" i="12"/>
  <c r="G127" i="12"/>
  <c r="F127" i="12"/>
  <c r="E127" i="12"/>
  <c r="D127" i="12"/>
  <c r="C127" i="12"/>
  <c r="B127" i="12"/>
  <c r="AD126" i="12"/>
  <c r="AC126" i="12"/>
  <c r="AB126" i="12"/>
  <c r="AA126" i="12"/>
  <c r="Z126" i="12"/>
  <c r="Y126" i="12"/>
  <c r="X126" i="12"/>
  <c r="W126" i="12"/>
  <c r="V126" i="12"/>
  <c r="U126" i="12"/>
  <c r="T126" i="12"/>
  <c r="S126" i="12"/>
  <c r="R126" i="12"/>
  <c r="Q126" i="12"/>
  <c r="P126" i="12"/>
  <c r="O126" i="12"/>
  <c r="N126" i="12"/>
  <c r="M126" i="12"/>
  <c r="L126" i="12"/>
  <c r="K126" i="12"/>
  <c r="J126" i="12"/>
  <c r="I126" i="12"/>
  <c r="H126" i="12"/>
  <c r="G126" i="12"/>
  <c r="F126" i="12"/>
  <c r="E126" i="12"/>
  <c r="D126" i="12"/>
  <c r="C126" i="12"/>
  <c r="B126" i="12"/>
  <c r="AD125" i="12"/>
  <c r="AC125" i="12"/>
  <c r="AB125" i="12"/>
  <c r="AA125" i="12"/>
  <c r="Z125" i="12"/>
  <c r="Y125" i="12"/>
  <c r="X125" i="12"/>
  <c r="W125" i="12"/>
  <c r="V125" i="12"/>
  <c r="U125" i="12"/>
  <c r="T125" i="12"/>
  <c r="S125" i="12"/>
  <c r="R125" i="12"/>
  <c r="Q125" i="12"/>
  <c r="P125" i="12"/>
  <c r="O125" i="12"/>
  <c r="N125" i="12"/>
  <c r="M125" i="12"/>
  <c r="L125" i="12"/>
  <c r="K125" i="12"/>
  <c r="J125" i="12"/>
  <c r="I125" i="12"/>
  <c r="H125" i="12"/>
  <c r="G125" i="12"/>
  <c r="F125" i="12"/>
  <c r="E125" i="12"/>
  <c r="D125" i="12"/>
  <c r="C125" i="12"/>
  <c r="B125" i="12"/>
  <c r="AD124" i="12"/>
  <c r="AC124" i="12"/>
  <c r="AB124" i="12"/>
  <c r="AA124" i="12"/>
  <c r="Z124" i="12"/>
  <c r="Y124" i="12"/>
  <c r="X124" i="12"/>
  <c r="W124" i="12"/>
  <c r="V124" i="12"/>
  <c r="U124" i="12"/>
  <c r="T124" i="12"/>
  <c r="S124" i="12"/>
  <c r="R124" i="12"/>
  <c r="Q124" i="12"/>
  <c r="P124" i="12"/>
  <c r="O124" i="12"/>
  <c r="N124" i="12"/>
  <c r="M124" i="12"/>
  <c r="L124" i="12"/>
  <c r="K124" i="12"/>
  <c r="J124" i="12"/>
  <c r="I124" i="12"/>
  <c r="H124" i="12"/>
  <c r="G124" i="12"/>
  <c r="F124" i="12"/>
  <c r="E124" i="12"/>
  <c r="D124" i="12"/>
  <c r="C124" i="12"/>
  <c r="B124" i="12"/>
  <c r="AD123" i="12"/>
  <c r="AC123" i="12"/>
  <c r="AB123" i="12"/>
  <c r="AA123" i="12"/>
  <c r="Z123" i="12"/>
  <c r="Y123" i="12"/>
  <c r="X123" i="12"/>
  <c r="W123" i="12"/>
  <c r="V123" i="12"/>
  <c r="U123" i="12"/>
  <c r="T123" i="12"/>
  <c r="S123" i="12"/>
  <c r="R123" i="12"/>
  <c r="Q123" i="12"/>
  <c r="P123" i="12"/>
  <c r="O123" i="12"/>
  <c r="N123" i="12"/>
  <c r="M123" i="12"/>
  <c r="L123" i="12"/>
  <c r="K123" i="12"/>
  <c r="J123" i="12"/>
  <c r="I123" i="12"/>
  <c r="H123" i="12"/>
  <c r="G123" i="12"/>
  <c r="F123" i="12"/>
  <c r="E123" i="12"/>
  <c r="D123" i="12"/>
  <c r="C123" i="12"/>
  <c r="B123" i="12"/>
  <c r="AC122" i="12"/>
  <c r="Y122" i="12"/>
  <c r="X122" i="12"/>
  <c r="V122" i="12"/>
  <c r="U122" i="12"/>
  <c r="S122" i="12"/>
  <c r="R122" i="12"/>
  <c r="Q122" i="12"/>
  <c r="P122" i="12"/>
  <c r="O122" i="12"/>
  <c r="N122" i="12"/>
  <c r="M122" i="12"/>
  <c r="L122" i="12"/>
  <c r="K122" i="12"/>
  <c r="J122" i="12"/>
  <c r="I122" i="12"/>
  <c r="H122" i="12"/>
  <c r="G122" i="12"/>
  <c r="F122" i="12"/>
  <c r="E122" i="12"/>
  <c r="D122" i="12"/>
  <c r="C122" i="12"/>
  <c r="B122" i="12"/>
  <c r="AD121" i="12"/>
  <c r="AC121" i="12"/>
  <c r="AB121" i="12"/>
  <c r="AA121" i="12"/>
  <c r="Z121" i="12"/>
  <c r="Y121" i="12"/>
  <c r="X121" i="12"/>
  <c r="W121" i="12"/>
  <c r="V121" i="12"/>
  <c r="U121" i="12"/>
  <c r="T121" i="12"/>
  <c r="S121" i="12"/>
  <c r="R121" i="12"/>
  <c r="Q121" i="12"/>
  <c r="P121" i="12"/>
  <c r="O121" i="12"/>
  <c r="N121" i="12"/>
  <c r="M121" i="12"/>
  <c r="L121" i="12"/>
  <c r="K121" i="12"/>
  <c r="J121" i="12"/>
  <c r="I121" i="12"/>
  <c r="H121" i="12"/>
  <c r="G121" i="12"/>
  <c r="F121" i="12"/>
  <c r="E121" i="12"/>
  <c r="D121" i="12"/>
  <c r="C121" i="12"/>
  <c r="B121" i="12"/>
  <c r="AD127" i="8"/>
  <c r="AC127" i="8"/>
  <c r="AB127" i="8"/>
  <c r="AA127" i="8"/>
  <c r="Z127" i="8"/>
  <c r="Y127" i="8"/>
  <c r="X127" i="8"/>
  <c r="W127" i="8"/>
  <c r="V127" i="8"/>
  <c r="U127" i="8"/>
  <c r="T127" i="8"/>
  <c r="S127" i="8"/>
  <c r="R127" i="8"/>
  <c r="Q127" i="8"/>
  <c r="P127" i="8"/>
  <c r="O127" i="8"/>
  <c r="N127" i="8"/>
  <c r="M127" i="8"/>
  <c r="L127" i="8"/>
  <c r="K127" i="8"/>
  <c r="J127" i="8"/>
  <c r="I127" i="8"/>
  <c r="H127" i="8"/>
  <c r="G127" i="8"/>
  <c r="AD126" i="8"/>
  <c r="AC126" i="8"/>
  <c r="AB126" i="8"/>
  <c r="AA126" i="8"/>
  <c r="Z126" i="8"/>
  <c r="Y126" i="8"/>
  <c r="X126" i="8"/>
  <c r="W126" i="8"/>
  <c r="V126" i="8"/>
  <c r="U126" i="8"/>
  <c r="T126" i="8"/>
  <c r="S126" i="8"/>
  <c r="R126" i="8"/>
  <c r="Q126" i="8"/>
  <c r="P126" i="8"/>
  <c r="O126" i="8"/>
  <c r="N126" i="8"/>
  <c r="M126" i="8"/>
  <c r="L126" i="8"/>
  <c r="K126" i="8"/>
  <c r="J126" i="8"/>
  <c r="I126" i="8"/>
  <c r="H126" i="8"/>
  <c r="G126" i="8"/>
  <c r="AD125" i="8"/>
  <c r="AC125" i="8"/>
  <c r="AB125" i="8"/>
  <c r="AA125" i="8"/>
  <c r="Z125" i="8"/>
  <c r="Y125" i="8"/>
  <c r="X125" i="8"/>
  <c r="W125" i="8"/>
  <c r="V125" i="8"/>
  <c r="U125" i="8"/>
  <c r="T125" i="8"/>
  <c r="S125" i="8"/>
  <c r="R125" i="8"/>
  <c r="Q125" i="8"/>
  <c r="P125" i="8"/>
  <c r="O125" i="8"/>
  <c r="N125" i="8"/>
  <c r="M125" i="8"/>
  <c r="L125" i="8"/>
  <c r="K125" i="8"/>
  <c r="J125" i="8"/>
  <c r="I125" i="8"/>
  <c r="H125" i="8"/>
  <c r="G125" i="8"/>
  <c r="AD124" i="8"/>
  <c r="AC124" i="8"/>
  <c r="AB124" i="8"/>
  <c r="AA124" i="8"/>
  <c r="Z124" i="8"/>
  <c r="Y124" i="8"/>
  <c r="X124" i="8"/>
  <c r="W124" i="8"/>
  <c r="V124" i="8"/>
  <c r="U124" i="8"/>
  <c r="T124" i="8"/>
  <c r="S124" i="8"/>
  <c r="R124" i="8"/>
  <c r="Q124" i="8"/>
  <c r="P124" i="8"/>
  <c r="O124" i="8"/>
  <c r="N124" i="8"/>
  <c r="M124" i="8"/>
  <c r="L124" i="8"/>
  <c r="K124" i="8"/>
  <c r="J124" i="8"/>
  <c r="I124" i="8"/>
  <c r="H124" i="8"/>
  <c r="G124" i="8"/>
  <c r="AD123" i="8"/>
  <c r="AC123" i="8"/>
  <c r="AB123" i="8"/>
  <c r="AA123" i="8"/>
  <c r="Z123" i="8"/>
  <c r="Y123" i="8"/>
  <c r="X123" i="8"/>
  <c r="W123" i="8"/>
  <c r="V123" i="8"/>
  <c r="U123" i="8"/>
  <c r="T123" i="8"/>
  <c r="S123" i="8"/>
  <c r="R123" i="8"/>
  <c r="Q123" i="8"/>
  <c r="P123" i="8"/>
  <c r="O123" i="8"/>
  <c r="N123" i="8"/>
  <c r="M123" i="8"/>
  <c r="L123" i="8"/>
  <c r="K123" i="8"/>
  <c r="J123" i="8"/>
  <c r="I123" i="8"/>
  <c r="H123" i="8"/>
  <c r="G123" i="8"/>
  <c r="AD122" i="8"/>
  <c r="AC122" i="8"/>
  <c r="AB122" i="8"/>
  <c r="AA122" i="8"/>
  <c r="Z122" i="8"/>
  <c r="Y122" i="8"/>
  <c r="X122" i="8"/>
  <c r="W122" i="8"/>
  <c r="V122" i="8"/>
  <c r="U122" i="8"/>
  <c r="T122" i="8"/>
  <c r="S122" i="8"/>
  <c r="R122" i="8"/>
  <c r="Q122" i="8"/>
  <c r="P122" i="8"/>
  <c r="O122" i="8"/>
  <c r="N122" i="8"/>
  <c r="M122" i="8"/>
  <c r="L122" i="8"/>
  <c r="K122" i="8"/>
  <c r="J122" i="8"/>
  <c r="I122" i="8"/>
  <c r="H122" i="8"/>
  <c r="G122" i="8"/>
  <c r="AD121" i="8"/>
  <c r="AC121" i="8"/>
  <c r="AB121" i="8"/>
  <c r="AA121" i="8"/>
  <c r="Z121" i="8"/>
  <c r="Y121" i="8"/>
  <c r="X121" i="8"/>
  <c r="W121" i="8"/>
  <c r="V121" i="8"/>
  <c r="U121" i="8"/>
  <c r="T121" i="8"/>
  <c r="S121" i="8"/>
  <c r="R121" i="8"/>
  <c r="Q121" i="8"/>
  <c r="P121" i="8"/>
  <c r="O121" i="8"/>
  <c r="N121" i="8"/>
  <c r="M121" i="8"/>
  <c r="L121" i="8"/>
  <c r="K121" i="8"/>
  <c r="J121" i="8"/>
  <c r="I121" i="8"/>
  <c r="H121" i="8"/>
  <c r="G121" i="8"/>
  <c r="AD120" i="8"/>
  <c r="AC120" i="8"/>
  <c r="AB120" i="8"/>
  <c r="AA120" i="8"/>
  <c r="Z120" i="8"/>
  <c r="Y120" i="8"/>
  <c r="X120" i="8"/>
  <c r="W120" i="8"/>
  <c r="V120" i="8"/>
  <c r="U120" i="8"/>
  <c r="T120" i="8"/>
  <c r="S120" i="8"/>
  <c r="R120" i="8"/>
  <c r="Q120" i="8"/>
  <c r="P120" i="8"/>
  <c r="O120" i="8"/>
  <c r="N120" i="8"/>
  <c r="M120" i="8"/>
  <c r="L120" i="8"/>
  <c r="K120" i="8"/>
  <c r="J120" i="8"/>
  <c r="I120" i="8"/>
  <c r="H120" i="8"/>
  <c r="G120" i="8"/>
  <c r="AD119" i="8"/>
  <c r="AC119" i="8"/>
  <c r="AB119" i="8"/>
  <c r="AA119" i="8"/>
  <c r="Z119" i="8"/>
  <c r="Y119" i="8"/>
  <c r="X119" i="8"/>
  <c r="W119" i="8"/>
  <c r="V119" i="8"/>
  <c r="U119" i="8"/>
  <c r="T119" i="8"/>
  <c r="S119" i="8"/>
  <c r="R119" i="8"/>
  <c r="Q119" i="8"/>
  <c r="P119" i="8"/>
  <c r="O119" i="8"/>
  <c r="N119" i="8"/>
  <c r="M119" i="8"/>
  <c r="L119" i="8"/>
  <c r="K119" i="8"/>
  <c r="J119" i="8"/>
  <c r="I119" i="8"/>
  <c r="H119" i="8"/>
  <c r="G119" i="8"/>
  <c r="AD118" i="8"/>
  <c r="AC118" i="8"/>
  <c r="W118" i="8"/>
  <c r="V118" i="8"/>
  <c r="U118" i="8"/>
  <c r="S118" i="8"/>
  <c r="R118" i="8"/>
  <c r="Q118" i="8"/>
  <c r="P118" i="8"/>
  <c r="O118" i="8"/>
  <c r="N118" i="8"/>
  <c r="M118" i="8"/>
  <c r="L118" i="8"/>
  <c r="K118" i="8"/>
  <c r="J118" i="8"/>
  <c r="I118" i="8"/>
  <c r="H118" i="8"/>
  <c r="G118" i="8"/>
  <c r="AD127" i="11"/>
  <c r="AC127" i="11"/>
  <c r="AB127" i="11"/>
  <c r="AA127" i="11"/>
  <c r="Z127" i="11"/>
  <c r="Y127" i="11"/>
  <c r="X127" i="11"/>
  <c r="W127" i="11"/>
  <c r="V127" i="11"/>
  <c r="U127" i="11"/>
  <c r="T127" i="11"/>
  <c r="S127" i="11"/>
  <c r="R127" i="11"/>
  <c r="Q127" i="11"/>
  <c r="P127" i="11"/>
  <c r="O127" i="11"/>
  <c r="N127" i="11"/>
  <c r="M127" i="11"/>
  <c r="L127" i="11"/>
  <c r="K127" i="11"/>
  <c r="J127" i="11"/>
  <c r="I127" i="11"/>
  <c r="H127" i="11"/>
  <c r="G127" i="11"/>
  <c r="F127" i="11"/>
  <c r="E127" i="11"/>
  <c r="D127" i="11"/>
  <c r="C127" i="11"/>
  <c r="B127" i="11"/>
  <c r="AD126" i="11"/>
  <c r="AC126" i="11"/>
  <c r="AB126" i="11"/>
  <c r="AA126" i="11"/>
  <c r="Z126" i="11"/>
  <c r="Y126" i="11"/>
  <c r="X126" i="11"/>
  <c r="W126" i="11"/>
  <c r="V126" i="11"/>
  <c r="U126" i="11"/>
  <c r="T126" i="11"/>
  <c r="S126" i="11"/>
  <c r="R126" i="11"/>
  <c r="Q126" i="11"/>
  <c r="P126" i="11"/>
  <c r="O126" i="11"/>
  <c r="N126" i="11"/>
  <c r="M126" i="11"/>
  <c r="L126" i="11"/>
  <c r="K126" i="11"/>
  <c r="J126" i="11"/>
  <c r="I126" i="11"/>
  <c r="H126" i="11"/>
  <c r="G126" i="11"/>
  <c r="F126" i="11"/>
  <c r="E126" i="11"/>
  <c r="D126" i="11"/>
  <c r="C126" i="11"/>
  <c r="B126" i="11"/>
  <c r="AD125" i="11"/>
  <c r="AC125" i="11"/>
  <c r="AB125" i="11"/>
  <c r="AA125" i="11"/>
  <c r="Z125" i="11"/>
  <c r="Y125" i="11"/>
  <c r="X125" i="11"/>
  <c r="W125" i="11"/>
  <c r="V125" i="11"/>
  <c r="U125" i="11"/>
  <c r="T125" i="11"/>
  <c r="S125" i="11"/>
  <c r="R125" i="11"/>
  <c r="Q125" i="11"/>
  <c r="P125" i="11"/>
  <c r="O125" i="11"/>
  <c r="N125" i="11"/>
  <c r="M125" i="11"/>
  <c r="L125" i="11"/>
  <c r="K125" i="11"/>
  <c r="J125" i="11"/>
  <c r="I125" i="11"/>
  <c r="H125" i="11"/>
  <c r="G125" i="11"/>
  <c r="F125" i="11"/>
  <c r="E125" i="11"/>
  <c r="D125" i="11"/>
  <c r="C125" i="11"/>
  <c r="B125" i="11"/>
  <c r="AD124" i="11"/>
  <c r="AC124" i="11"/>
  <c r="AB124" i="11"/>
  <c r="AA124" i="11"/>
  <c r="Z124" i="11"/>
  <c r="Y124" i="11"/>
  <c r="X124" i="11"/>
  <c r="W124" i="11"/>
  <c r="V124" i="11"/>
  <c r="U124" i="11"/>
  <c r="T124" i="11"/>
  <c r="S124" i="11"/>
  <c r="R124" i="11"/>
  <c r="Q124" i="11"/>
  <c r="P124" i="11"/>
  <c r="O124" i="11"/>
  <c r="N124" i="11"/>
  <c r="M124" i="11"/>
  <c r="L124" i="11"/>
  <c r="K124" i="11"/>
  <c r="J124" i="11"/>
  <c r="I124" i="11"/>
  <c r="H124" i="11"/>
  <c r="G124" i="11"/>
  <c r="F124" i="11"/>
  <c r="E124" i="11"/>
  <c r="D124" i="11"/>
  <c r="C124" i="11"/>
  <c r="B124" i="11"/>
  <c r="AD123" i="11"/>
  <c r="AC123" i="11"/>
  <c r="AB123" i="11"/>
  <c r="AA123" i="11"/>
  <c r="Z123" i="11"/>
  <c r="Y123" i="11"/>
  <c r="X123" i="11"/>
  <c r="W123" i="11"/>
  <c r="V123" i="11"/>
  <c r="U123" i="11"/>
  <c r="T123" i="11"/>
  <c r="S123" i="11"/>
  <c r="R123" i="11"/>
  <c r="Q123" i="11"/>
  <c r="P123" i="11"/>
  <c r="O123" i="11"/>
  <c r="N123" i="11"/>
  <c r="M123" i="11"/>
  <c r="L123" i="11"/>
  <c r="K123" i="11"/>
  <c r="J123" i="11"/>
  <c r="I123" i="11"/>
  <c r="H123" i="11"/>
  <c r="G123" i="11"/>
  <c r="F123" i="11"/>
  <c r="E123" i="11"/>
  <c r="D123" i="11"/>
  <c r="C123" i="11"/>
  <c r="B123" i="11"/>
  <c r="AD122" i="11"/>
  <c r="AC122" i="11"/>
  <c r="AB122" i="11"/>
  <c r="AA122" i="11"/>
  <c r="Z122" i="11"/>
  <c r="Y122" i="11"/>
  <c r="X122" i="11"/>
  <c r="W122" i="11"/>
  <c r="V122" i="11"/>
  <c r="U122" i="11"/>
  <c r="T122" i="11"/>
  <c r="S122" i="11"/>
  <c r="R122" i="11"/>
  <c r="Q122" i="11"/>
  <c r="P122" i="11"/>
  <c r="O122" i="11"/>
  <c r="N122" i="11"/>
  <c r="M122" i="11"/>
  <c r="L122" i="11"/>
  <c r="K122" i="11"/>
  <c r="J122" i="11"/>
  <c r="I122" i="11"/>
  <c r="H122" i="11"/>
  <c r="G122" i="11"/>
  <c r="F122" i="11"/>
  <c r="E122" i="11"/>
  <c r="D122" i="11"/>
  <c r="C122" i="11"/>
  <c r="B122" i="11"/>
  <c r="AC121" i="11"/>
  <c r="X121" i="11"/>
  <c r="V121" i="11"/>
  <c r="U121" i="11"/>
  <c r="S121" i="11"/>
  <c r="R121" i="11"/>
  <c r="Q121" i="11"/>
  <c r="P121" i="11"/>
  <c r="O121" i="11"/>
  <c r="N121" i="11"/>
  <c r="M121" i="11"/>
  <c r="L121" i="11"/>
  <c r="K121" i="11"/>
  <c r="J121" i="11"/>
  <c r="I121" i="11"/>
  <c r="H121" i="11"/>
  <c r="G121" i="11"/>
  <c r="F121" i="11"/>
  <c r="E121" i="11"/>
  <c r="C121" i="11"/>
  <c r="B121" i="11"/>
  <c r="AC120" i="11"/>
  <c r="Y120" i="11"/>
  <c r="X120" i="11"/>
  <c r="V120" i="11"/>
  <c r="U120" i="11"/>
  <c r="S120" i="11"/>
  <c r="R120" i="11"/>
  <c r="Q120" i="11"/>
  <c r="P120" i="11"/>
  <c r="O120" i="11"/>
  <c r="N120" i="11"/>
  <c r="M120" i="11"/>
  <c r="L120" i="11"/>
  <c r="K120" i="11"/>
  <c r="J120" i="11"/>
  <c r="I120" i="11"/>
  <c r="H120" i="11"/>
  <c r="G120" i="11"/>
  <c r="F120" i="11"/>
  <c r="E120" i="11"/>
  <c r="D120" i="11"/>
  <c r="C120" i="11"/>
  <c r="B120" i="11"/>
  <c r="AF127" i="6"/>
  <c r="AD127" i="6"/>
  <c r="AB127" i="6"/>
  <c r="AC127" i="6" s="1"/>
  <c r="Y127" i="6"/>
  <c r="W127" i="6"/>
  <c r="AF125" i="6"/>
  <c r="AD125" i="6"/>
  <c r="AB125" i="6"/>
  <c r="AC125" i="6" s="1"/>
  <c r="Y125" i="6"/>
  <c r="W125" i="6"/>
  <c r="AF124" i="6"/>
  <c r="AD124" i="6"/>
  <c r="AB124" i="6"/>
  <c r="AC124" i="6" s="1"/>
  <c r="Y124" i="6"/>
  <c r="W124" i="6"/>
  <c r="AF123" i="6"/>
  <c r="AD123" i="6"/>
  <c r="AB8" i="20" s="1"/>
  <c r="AB123" i="6"/>
  <c r="Y123" i="6"/>
  <c r="W8" i="20" s="1"/>
  <c r="W123" i="6"/>
  <c r="AF9" i="6"/>
  <c r="AD9" i="6"/>
  <c r="AB9" i="6"/>
  <c r="Z126" i="18" s="1"/>
  <c r="Y9" i="6"/>
  <c r="W9" i="6"/>
  <c r="AF122" i="6"/>
  <c r="AD122" i="12" s="1"/>
  <c r="AD122" i="6"/>
  <c r="AB122" i="12" s="1"/>
  <c r="AB122" i="6"/>
  <c r="Y122" i="6"/>
  <c r="W122" i="12" s="1"/>
  <c r="W122" i="6"/>
  <c r="T122" i="12" s="1"/>
  <c r="AF121" i="6"/>
  <c r="AD120" i="11" s="1"/>
  <c r="AD121" i="6"/>
  <c r="AB120" i="11" s="1"/>
  <c r="AB121" i="6"/>
  <c r="Y121" i="6"/>
  <c r="W120" i="11" s="1"/>
  <c r="W121" i="6"/>
  <c r="T120" i="11" s="1"/>
  <c r="AD120" i="20"/>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D120" i="20"/>
  <c r="C120" i="20"/>
  <c r="B120" i="20"/>
  <c r="AD119" i="20"/>
  <c r="AC119" i="20"/>
  <c r="AB119" i="20"/>
  <c r="AA119" i="20"/>
  <c r="Z119" i="20"/>
  <c r="Y119" i="20"/>
  <c r="X119" i="20"/>
  <c r="W119" i="20"/>
  <c r="V119" i="20"/>
  <c r="U119" i="20"/>
  <c r="T119" i="20"/>
  <c r="S119" i="20"/>
  <c r="R119" i="20"/>
  <c r="Q119" i="20"/>
  <c r="P119" i="20"/>
  <c r="O119" i="20"/>
  <c r="N119" i="20"/>
  <c r="M119" i="20"/>
  <c r="L119" i="20"/>
  <c r="K119" i="20"/>
  <c r="J119" i="20"/>
  <c r="I119" i="20"/>
  <c r="H119" i="20"/>
  <c r="G119" i="20"/>
  <c r="F119" i="20"/>
  <c r="E119" i="20"/>
  <c r="D119" i="20"/>
  <c r="C119" i="20"/>
  <c r="B119" i="20"/>
  <c r="AD118" i="20"/>
  <c r="AC118" i="20"/>
  <c r="AB118" i="20"/>
  <c r="AA118" i="20"/>
  <c r="Z118" i="20"/>
  <c r="Y118" i="20"/>
  <c r="X118" i="20"/>
  <c r="W118" i="20"/>
  <c r="V118" i="20"/>
  <c r="U118" i="20"/>
  <c r="T118" i="20"/>
  <c r="S118" i="20"/>
  <c r="R118" i="20"/>
  <c r="Q118" i="20"/>
  <c r="P118" i="20"/>
  <c r="O118" i="20"/>
  <c r="N118" i="20"/>
  <c r="M118" i="20"/>
  <c r="L118" i="20"/>
  <c r="K118" i="20"/>
  <c r="J118" i="20"/>
  <c r="I118" i="20"/>
  <c r="H118" i="20"/>
  <c r="AD117" i="20"/>
  <c r="AC117" i="20"/>
  <c r="AB117" i="20"/>
  <c r="AA117" i="20"/>
  <c r="Z117" i="20"/>
  <c r="Y117" i="20"/>
  <c r="X117" i="20"/>
  <c r="W117" i="20"/>
  <c r="V117" i="20"/>
  <c r="U117" i="20"/>
  <c r="T117" i="20"/>
  <c r="S117" i="20"/>
  <c r="R117" i="20"/>
  <c r="Q117" i="20"/>
  <c r="P117" i="20"/>
  <c r="O117" i="20"/>
  <c r="N117" i="20"/>
  <c r="M117" i="20"/>
  <c r="L117" i="20"/>
  <c r="K117" i="20"/>
  <c r="J117" i="20"/>
  <c r="I117" i="20"/>
  <c r="H117" i="20"/>
  <c r="G117" i="20"/>
  <c r="F117" i="20"/>
  <c r="E117" i="20"/>
  <c r="D117" i="20"/>
  <c r="C117" i="20"/>
  <c r="B117" i="20"/>
  <c r="AD116" i="20"/>
  <c r="AC116" i="20"/>
  <c r="AB116" i="20"/>
  <c r="AA116" i="20"/>
  <c r="Z116" i="20"/>
  <c r="Y116" i="20"/>
  <c r="X116" i="20"/>
  <c r="W116" i="20"/>
  <c r="V116" i="20"/>
  <c r="U116" i="20"/>
  <c r="T116" i="20"/>
  <c r="S116" i="20"/>
  <c r="R116" i="20"/>
  <c r="Q116" i="20"/>
  <c r="P116" i="20"/>
  <c r="O116" i="20"/>
  <c r="N116" i="20"/>
  <c r="M116" i="20"/>
  <c r="L116" i="20"/>
  <c r="K116" i="20"/>
  <c r="J116" i="20"/>
  <c r="I116" i="20"/>
  <c r="H116" i="20"/>
  <c r="G116" i="20"/>
  <c r="F116" i="20"/>
  <c r="E116" i="20"/>
  <c r="D116" i="20"/>
  <c r="C116" i="20"/>
  <c r="B116" i="20"/>
  <c r="AD115" i="20"/>
  <c r="AC115" i="20"/>
  <c r="AB115" i="20"/>
  <c r="AA115" i="20"/>
  <c r="Z115" i="20"/>
  <c r="Y115" i="20"/>
  <c r="X115" i="20"/>
  <c r="W115" i="20"/>
  <c r="V115" i="20"/>
  <c r="U115" i="20"/>
  <c r="T115" i="20"/>
  <c r="S115" i="20"/>
  <c r="R115" i="20"/>
  <c r="Q115" i="20"/>
  <c r="P115" i="20"/>
  <c r="O115" i="20"/>
  <c r="N115" i="20"/>
  <c r="M115" i="20"/>
  <c r="L115" i="20"/>
  <c r="K115" i="20"/>
  <c r="J115" i="20"/>
  <c r="I115" i="20"/>
  <c r="H115" i="20"/>
  <c r="G115" i="20"/>
  <c r="F115" i="20"/>
  <c r="E115" i="20"/>
  <c r="D115" i="20"/>
  <c r="C115" i="20"/>
  <c r="B115" i="20"/>
  <c r="AD114" i="20"/>
  <c r="AC114" i="20"/>
  <c r="AB114" i="20"/>
  <c r="AA114" i="20"/>
  <c r="Z114" i="20"/>
  <c r="Y114" i="20"/>
  <c r="X114" i="20"/>
  <c r="W114" i="20"/>
  <c r="V114" i="20"/>
  <c r="U114" i="20"/>
  <c r="T114" i="20"/>
  <c r="S114" i="20"/>
  <c r="R114" i="20"/>
  <c r="Q114" i="20"/>
  <c r="P114" i="20"/>
  <c r="O114" i="20"/>
  <c r="N114" i="20"/>
  <c r="M114" i="20"/>
  <c r="L114" i="20"/>
  <c r="K114" i="20"/>
  <c r="J114" i="20"/>
  <c r="I114" i="20"/>
  <c r="H114" i="20"/>
  <c r="G114" i="20"/>
  <c r="F114" i="20"/>
  <c r="E114" i="20"/>
  <c r="D114" i="20"/>
  <c r="C114" i="20"/>
  <c r="B114" i="20"/>
  <c r="AD113" i="20"/>
  <c r="AC113" i="20"/>
  <c r="AB113" i="20"/>
  <c r="AA113" i="20"/>
  <c r="Z113" i="20"/>
  <c r="Y113" i="20"/>
  <c r="X113" i="20"/>
  <c r="W113" i="20"/>
  <c r="V113" i="20"/>
  <c r="U113" i="20"/>
  <c r="T113" i="20"/>
  <c r="S113" i="20"/>
  <c r="R113" i="20"/>
  <c r="Q113" i="20"/>
  <c r="P113" i="20"/>
  <c r="O113" i="20"/>
  <c r="N113" i="20"/>
  <c r="M113" i="20"/>
  <c r="L113" i="20"/>
  <c r="K113" i="20"/>
  <c r="J113" i="20"/>
  <c r="I113" i="20"/>
  <c r="H113" i="20"/>
  <c r="G113" i="20"/>
  <c r="F113" i="20"/>
  <c r="E113" i="20"/>
  <c r="D113" i="20"/>
  <c r="C113" i="20"/>
  <c r="B113" i="20"/>
  <c r="AD112" i="20"/>
  <c r="AC112" i="20"/>
  <c r="AB112" i="20"/>
  <c r="AA112" i="20"/>
  <c r="Z112" i="20"/>
  <c r="Y112" i="20"/>
  <c r="X112" i="20"/>
  <c r="W112" i="20"/>
  <c r="V112" i="20"/>
  <c r="U112" i="20"/>
  <c r="T112" i="20"/>
  <c r="S112" i="20"/>
  <c r="R112" i="20"/>
  <c r="Q112" i="20"/>
  <c r="P112" i="20"/>
  <c r="O112" i="20"/>
  <c r="N112" i="20"/>
  <c r="M112" i="20"/>
  <c r="L112" i="20"/>
  <c r="K112" i="20"/>
  <c r="J112" i="20"/>
  <c r="I112" i="20"/>
  <c r="H112" i="20"/>
  <c r="G112" i="20"/>
  <c r="F112" i="20"/>
  <c r="E112" i="20"/>
  <c r="D112" i="20"/>
  <c r="C112" i="20"/>
  <c r="B112" i="20"/>
  <c r="AD111" i="20"/>
  <c r="AC111" i="20"/>
  <c r="AB111" i="20"/>
  <c r="AA111" i="20"/>
  <c r="Z111" i="20"/>
  <c r="Y111" i="20"/>
  <c r="X111" i="20"/>
  <c r="W111" i="20"/>
  <c r="V111" i="20"/>
  <c r="U111" i="20"/>
  <c r="T111" i="20"/>
  <c r="S111" i="20"/>
  <c r="R111" i="20"/>
  <c r="Q111" i="20"/>
  <c r="P111" i="20"/>
  <c r="O111" i="20"/>
  <c r="N111" i="20"/>
  <c r="M111" i="20"/>
  <c r="L111" i="20"/>
  <c r="K111" i="20"/>
  <c r="J111" i="20"/>
  <c r="I111" i="20"/>
  <c r="H111" i="20"/>
  <c r="G111" i="20"/>
  <c r="F111" i="20"/>
  <c r="E111" i="20"/>
  <c r="D111" i="20"/>
  <c r="C111" i="20"/>
  <c r="B111" i="20"/>
  <c r="AD110" i="20"/>
  <c r="AC110" i="20"/>
  <c r="AB110" i="20"/>
  <c r="AA110" i="20"/>
  <c r="Z110" i="20"/>
  <c r="Y110" i="20"/>
  <c r="X110" i="20"/>
  <c r="W110" i="20"/>
  <c r="V110" i="20"/>
  <c r="U110" i="20"/>
  <c r="T110" i="20"/>
  <c r="S110" i="20"/>
  <c r="R110" i="20"/>
  <c r="Q110" i="20"/>
  <c r="P110" i="20"/>
  <c r="O110" i="20"/>
  <c r="N110" i="20"/>
  <c r="M110" i="20"/>
  <c r="L110" i="20"/>
  <c r="K110" i="20"/>
  <c r="J110" i="20"/>
  <c r="I110" i="20"/>
  <c r="H110" i="20"/>
  <c r="G110" i="20"/>
  <c r="F110" i="20"/>
  <c r="E110" i="20"/>
  <c r="D110" i="20"/>
  <c r="C110" i="20"/>
  <c r="B110" i="20"/>
  <c r="AD109" i="20"/>
  <c r="AC109" i="20"/>
  <c r="AB109" i="20"/>
  <c r="AA109" i="20"/>
  <c r="Z109" i="20"/>
  <c r="Y109" i="20"/>
  <c r="X109" i="20"/>
  <c r="W109" i="20"/>
  <c r="V109" i="20"/>
  <c r="U109" i="20"/>
  <c r="T109" i="20"/>
  <c r="S109" i="20"/>
  <c r="R109" i="20"/>
  <c r="Q109" i="20"/>
  <c r="P109" i="20"/>
  <c r="O109" i="20"/>
  <c r="N109" i="20"/>
  <c r="M109" i="20"/>
  <c r="L109" i="20"/>
  <c r="K109" i="20"/>
  <c r="J109" i="20"/>
  <c r="I109" i="20"/>
  <c r="H109" i="20"/>
  <c r="G109" i="20"/>
  <c r="F109" i="20"/>
  <c r="E109" i="20"/>
  <c r="D109" i="20"/>
  <c r="C109" i="20"/>
  <c r="B109" i="20"/>
  <c r="AD108" i="20"/>
  <c r="AC108" i="20"/>
  <c r="AB108" i="20"/>
  <c r="AA108" i="20"/>
  <c r="Z108" i="20"/>
  <c r="Y108" i="20"/>
  <c r="X108" i="20"/>
  <c r="W108" i="20"/>
  <c r="V108" i="20"/>
  <c r="U108" i="20"/>
  <c r="T108" i="20"/>
  <c r="S108" i="20"/>
  <c r="R108" i="20"/>
  <c r="Q108" i="20"/>
  <c r="P108" i="20"/>
  <c r="O108" i="20"/>
  <c r="N108" i="20"/>
  <c r="M108" i="20"/>
  <c r="L108" i="20"/>
  <c r="K108" i="20"/>
  <c r="J108" i="20"/>
  <c r="I108" i="20"/>
  <c r="H108" i="20"/>
  <c r="G108" i="20"/>
  <c r="F108" i="20"/>
  <c r="E108" i="20"/>
  <c r="D108" i="20"/>
  <c r="C108" i="20"/>
  <c r="B108" i="20"/>
  <c r="AD107" i="20"/>
  <c r="AC107" i="20"/>
  <c r="AB107" i="20"/>
  <c r="AA107" i="20"/>
  <c r="Z107" i="20"/>
  <c r="Y107" i="20"/>
  <c r="X107" i="20"/>
  <c r="W107" i="20"/>
  <c r="V107" i="20"/>
  <c r="U107" i="20"/>
  <c r="T107" i="20"/>
  <c r="S107" i="20"/>
  <c r="R107" i="20"/>
  <c r="Q107" i="20"/>
  <c r="P107" i="20"/>
  <c r="O107" i="20"/>
  <c r="N107" i="20"/>
  <c r="M107" i="20"/>
  <c r="L107" i="20"/>
  <c r="K107" i="20"/>
  <c r="J107" i="20"/>
  <c r="I107" i="20"/>
  <c r="H107" i="20"/>
  <c r="G107" i="20"/>
  <c r="F107" i="20"/>
  <c r="E107" i="20"/>
  <c r="D107" i="20"/>
  <c r="C107" i="20"/>
  <c r="B107" i="20"/>
  <c r="AD106" i="20"/>
  <c r="AC106" i="20"/>
  <c r="AB106" i="20"/>
  <c r="AA106" i="20"/>
  <c r="Z106" i="20"/>
  <c r="Y106" i="20"/>
  <c r="X106" i="20"/>
  <c r="W106" i="20"/>
  <c r="V106" i="20"/>
  <c r="U106" i="20"/>
  <c r="T106" i="20"/>
  <c r="S106" i="20"/>
  <c r="R106" i="20"/>
  <c r="Q106" i="20"/>
  <c r="P106" i="20"/>
  <c r="O106" i="20"/>
  <c r="N106" i="20"/>
  <c r="M106" i="20"/>
  <c r="L106" i="20"/>
  <c r="K106" i="20"/>
  <c r="J106" i="20"/>
  <c r="I106" i="20"/>
  <c r="H106" i="20"/>
  <c r="G106" i="20"/>
  <c r="F106" i="20"/>
  <c r="E106" i="20"/>
  <c r="D106" i="20"/>
  <c r="C106" i="20"/>
  <c r="B106" i="20"/>
  <c r="AD105" i="20"/>
  <c r="AC105" i="20"/>
  <c r="AB105" i="20"/>
  <c r="AA105" i="20"/>
  <c r="Z105" i="20"/>
  <c r="Y105" i="20"/>
  <c r="X105" i="20"/>
  <c r="W105" i="20"/>
  <c r="V105" i="20"/>
  <c r="U105" i="20"/>
  <c r="T105" i="20"/>
  <c r="S105" i="20"/>
  <c r="R105" i="20"/>
  <c r="Q105" i="20"/>
  <c r="P105" i="20"/>
  <c r="O105" i="20"/>
  <c r="N105" i="20"/>
  <c r="M105" i="20"/>
  <c r="L105" i="20"/>
  <c r="K105" i="20"/>
  <c r="J105" i="20"/>
  <c r="I105" i="20"/>
  <c r="H105" i="20"/>
  <c r="G105" i="20"/>
  <c r="F105" i="20"/>
  <c r="E105" i="20"/>
  <c r="D105" i="20"/>
  <c r="C105" i="20"/>
  <c r="B105" i="20"/>
  <c r="AD104" i="20"/>
  <c r="AC104" i="20"/>
  <c r="AB104" i="20"/>
  <c r="AA104" i="20"/>
  <c r="Z104" i="20"/>
  <c r="Y104" i="20"/>
  <c r="X104" i="20"/>
  <c r="W104" i="20"/>
  <c r="V104" i="20"/>
  <c r="U104" i="20"/>
  <c r="T104" i="20"/>
  <c r="S104" i="20"/>
  <c r="R104" i="20"/>
  <c r="Q104" i="20"/>
  <c r="P104" i="20"/>
  <c r="O104" i="20"/>
  <c r="N104" i="20"/>
  <c r="M104" i="20"/>
  <c r="L104" i="20"/>
  <c r="K104" i="20"/>
  <c r="J104" i="20"/>
  <c r="I104" i="20"/>
  <c r="H104" i="20"/>
  <c r="G104" i="20"/>
  <c r="F104" i="20"/>
  <c r="E104" i="20"/>
  <c r="D104" i="20"/>
  <c r="C104" i="20"/>
  <c r="B104" i="20"/>
  <c r="AD103" i="20"/>
  <c r="AC103" i="20"/>
  <c r="AB103" i="20"/>
  <c r="AA103" i="20"/>
  <c r="Z103" i="20"/>
  <c r="Y103" i="20"/>
  <c r="X103" i="20"/>
  <c r="W103" i="20"/>
  <c r="V103" i="20"/>
  <c r="U103" i="20"/>
  <c r="T103" i="20"/>
  <c r="S103" i="20"/>
  <c r="R103" i="20"/>
  <c r="Q103" i="20"/>
  <c r="P103" i="20"/>
  <c r="O103" i="20"/>
  <c r="N103" i="20"/>
  <c r="M103" i="20"/>
  <c r="L103" i="20"/>
  <c r="K103" i="20"/>
  <c r="J103" i="20"/>
  <c r="I103" i="20"/>
  <c r="H103" i="20"/>
  <c r="G103" i="20"/>
  <c r="F103" i="20"/>
  <c r="E103" i="20"/>
  <c r="D103" i="20"/>
  <c r="C103" i="20"/>
  <c r="B103" i="20"/>
  <c r="AD102" i="20"/>
  <c r="AC102" i="20"/>
  <c r="AB102" i="20"/>
  <c r="AA102" i="20"/>
  <c r="Z102" i="20"/>
  <c r="Y102" i="20"/>
  <c r="X102" i="20"/>
  <c r="W102" i="20"/>
  <c r="V102" i="20"/>
  <c r="U102" i="20"/>
  <c r="T102" i="20"/>
  <c r="S102" i="20"/>
  <c r="R102" i="20"/>
  <c r="Q102" i="20"/>
  <c r="P102" i="20"/>
  <c r="O102" i="20"/>
  <c r="N102" i="20"/>
  <c r="M102" i="20"/>
  <c r="L102" i="20"/>
  <c r="K102" i="20"/>
  <c r="J102" i="20"/>
  <c r="I102" i="20"/>
  <c r="H102" i="20"/>
  <c r="G102" i="20"/>
  <c r="F102" i="20"/>
  <c r="E102" i="20"/>
  <c r="D102" i="20"/>
  <c r="C102" i="20"/>
  <c r="B102" i="20"/>
  <c r="AD101" i="20"/>
  <c r="AC101" i="20"/>
  <c r="X101" i="20"/>
  <c r="V101" i="20"/>
  <c r="U101" i="20"/>
  <c r="S101" i="20"/>
  <c r="R101" i="20"/>
  <c r="Q101" i="20"/>
  <c r="P101" i="20"/>
  <c r="O101" i="20"/>
  <c r="N101" i="20"/>
  <c r="M101" i="20"/>
  <c r="L101" i="20"/>
  <c r="K101" i="20"/>
  <c r="J101" i="20"/>
  <c r="I101" i="20"/>
  <c r="H101" i="20"/>
  <c r="G101" i="20"/>
  <c r="F101" i="20"/>
  <c r="E101" i="20"/>
  <c r="D101" i="20"/>
  <c r="C101" i="20"/>
  <c r="B101" i="20"/>
  <c r="AD100" i="20"/>
  <c r="AC100" i="20"/>
  <c r="X100" i="20"/>
  <c r="V100" i="20"/>
  <c r="U100" i="20"/>
  <c r="S100" i="20"/>
  <c r="R100" i="20"/>
  <c r="Q100" i="20"/>
  <c r="P100" i="20"/>
  <c r="O100" i="20"/>
  <c r="N100" i="20"/>
  <c r="M100" i="20"/>
  <c r="L100" i="20"/>
  <c r="K100" i="20"/>
  <c r="J100" i="20"/>
  <c r="I100" i="20"/>
  <c r="H100" i="20"/>
  <c r="G100" i="20"/>
  <c r="F100" i="20"/>
  <c r="E100" i="20"/>
  <c r="D100" i="20"/>
  <c r="C100" i="20"/>
  <c r="B100" i="20"/>
  <c r="AD99" i="20"/>
  <c r="AC99" i="20"/>
  <c r="AB99" i="20"/>
  <c r="AA99" i="20"/>
  <c r="Z99" i="20"/>
  <c r="Y99" i="20"/>
  <c r="X99" i="20"/>
  <c r="W99" i="20"/>
  <c r="V99" i="20"/>
  <c r="U99" i="20"/>
  <c r="T99" i="20"/>
  <c r="S99" i="20"/>
  <c r="R99" i="20"/>
  <c r="Q99" i="20"/>
  <c r="P99" i="20"/>
  <c r="O99" i="20"/>
  <c r="N99" i="20"/>
  <c r="M99" i="20"/>
  <c r="L99" i="20"/>
  <c r="K99" i="20"/>
  <c r="J99" i="20"/>
  <c r="I99" i="20"/>
  <c r="H99" i="20"/>
  <c r="G99" i="20"/>
  <c r="F99" i="20"/>
  <c r="E99" i="20"/>
  <c r="D99" i="20"/>
  <c r="C99" i="20"/>
  <c r="B99" i="20"/>
  <c r="AD98" i="20"/>
  <c r="AC98" i="20"/>
  <c r="AB98" i="20"/>
  <c r="AA98" i="20"/>
  <c r="Z98" i="20"/>
  <c r="Y98" i="20"/>
  <c r="X98" i="20"/>
  <c r="W98" i="20"/>
  <c r="V98" i="20"/>
  <c r="U98" i="20"/>
  <c r="T98" i="20"/>
  <c r="S98" i="20"/>
  <c r="R98" i="20"/>
  <c r="Q98" i="20"/>
  <c r="P98" i="20"/>
  <c r="O98" i="20"/>
  <c r="N98" i="20"/>
  <c r="M98" i="20"/>
  <c r="L98" i="20"/>
  <c r="K98" i="20"/>
  <c r="J98" i="20"/>
  <c r="I98" i="20"/>
  <c r="H98" i="20"/>
  <c r="G98" i="20"/>
  <c r="F98" i="20"/>
  <c r="E98" i="20"/>
  <c r="D98" i="20"/>
  <c r="C98" i="20"/>
  <c r="B98" i="20"/>
  <c r="AD97" i="20"/>
  <c r="AC97" i="20"/>
  <c r="AB97" i="20"/>
  <c r="AA97" i="20"/>
  <c r="Z97" i="20"/>
  <c r="Y97" i="20"/>
  <c r="X97" i="20"/>
  <c r="W97" i="20"/>
  <c r="V97" i="20"/>
  <c r="U97" i="20"/>
  <c r="T97" i="20"/>
  <c r="S97" i="20"/>
  <c r="R97" i="20"/>
  <c r="Q97" i="20"/>
  <c r="P97" i="20"/>
  <c r="O97" i="20"/>
  <c r="N97" i="20"/>
  <c r="M97" i="20"/>
  <c r="L97" i="20"/>
  <c r="K97" i="20"/>
  <c r="J97" i="20"/>
  <c r="I97" i="20"/>
  <c r="H97" i="20"/>
  <c r="G97" i="20"/>
  <c r="F97" i="20"/>
  <c r="E97" i="20"/>
  <c r="D97" i="20"/>
  <c r="C97" i="20"/>
  <c r="B97" i="20"/>
  <c r="AD96" i="20"/>
  <c r="AC96" i="20"/>
  <c r="AB96" i="20"/>
  <c r="AA96" i="20"/>
  <c r="Z96" i="20"/>
  <c r="Y96" i="20"/>
  <c r="X96" i="20"/>
  <c r="W96" i="20"/>
  <c r="V96" i="20"/>
  <c r="U96" i="20"/>
  <c r="T96" i="20"/>
  <c r="S96" i="20"/>
  <c r="R96" i="20"/>
  <c r="Q96" i="20"/>
  <c r="P96" i="20"/>
  <c r="O96" i="20"/>
  <c r="N96" i="20"/>
  <c r="M96" i="20"/>
  <c r="L96" i="20"/>
  <c r="K96" i="20"/>
  <c r="J96" i="20"/>
  <c r="I96" i="20"/>
  <c r="H96" i="20"/>
  <c r="G96" i="20"/>
  <c r="F96" i="20"/>
  <c r="E96" i="20"/>
  <c r="D96" i="20"/>
  <c r="C96" i="20"/>
  <c r="B96" i="20"/>
  <c r="AD95" i="20"/>
  <c r="AC95" i="20"/>
  <c r="AB95" i="20"/>
  <c r="AA95" i="20"/>
  <c r="Z95" i="20"/>
  <c r="Y95" i="20"/>
  <c r="X95" i="20"/>
  <c r="W95" i="20"/>
  <c r="V95" i="20"/>
  <c r="U95" i="20"/>
  <c r="T95" i="20"/>
  <c r="S95" i="20"/>
  <c r="R95" i="20"/>
  <c r="Q95" i="20"/>
  <c r="P95" i="20"/>
  <c r="O95" i="20"/>
  <c r="N95" i="20"/>
  <c r="M95" i="20"/>
  <c r="L95" i="20"/>
  <c r="K95" i="20"/>
  <c r="J95" i="20"/>
  <c r="I95" i="20"/>
  <c r="H95" i="20"/>
  <c r="G95" i="20"/>
  <c r="F95" i="20"/>
  <c r="E95" i="20"/>
  <c r="D95" i="20"/>
  <c r="C95" i="20"/>
  <c r="B95" i="20"/>
  <c r="AD94" i="20"/>
  <c r="AC94" i="20"/>
  <c r="AB94" i="20"/>
  <c r="AA94" i="20"/>
  <c r="Z94" i="20"/>
  <c r="Y94" i="20"/>
  <c r="X94" i="20"/>
  <c r="W94" i="20"/>
  <c r="V94" i="20"/>
  <c r="U94" i="20"/>
  <c r="T94" i="20"/>
  <c r="S94" i="20"/>
  <c r="R94" i="20"/>
  <c r="Q94" i="20"/>
  <c r="P94" i="20"/>
  <c r="O94" i="20"/>
  <c r="N94" i="20"/>
  <c r="M94" i="20"/>
  <c r="L94" i="20"/>
  <c r="K94" i="20"/>
  <c r="J94" i="20"/>
  <c r="I94" i="20"/>
  <c r="H94" i="20"/>
  <c r="G94" i="20"/>
  <c r="F94" i="20"/>
  <c r="E94" i="20"/>
  <c r="D94" i="20"/>
  <c r="C94" i="20"/>
  <c r="B94" i="20"/>
  <c r="AD93" i="20"/>
  <c r="AC93" i="20"/>
  <c r="AB93" i="20"/>
  <c r="AA93" i="20"/>
  <c r="Z93" i="20"/>
  <c r="Y93" i="20"/>
  <c r="X93" i="20"/>
  <c r="W93" i="20"/>
  <c r="V93" i="20"/>
  <c r="U93" i="20"/>
  <c r="T93" i="20"/>
  <c r="S93" i="20"/>
  <c r="R93" i="20"/>
  <c r="Q93" i="20"/>
  <c r="P93" i="20"/>
  <c r="O93" i="20"/>
  <c r="N93" i="20"/>
  <c r="M93" i="20"/>
  <c r="L93" i="20"/>
  <c r="K93" i="20"/>
  <c r="J93" i="20"/>
  <c r="I93" i="20"/>
  <c r="H93" i="20"/>
  <c r="G93" i="20"/>
  <c r="F93" i="20"/>
  <c r="E93" i="20"/>
  <c r="D93" i="20"/>
  <c r="C93" i="20"/>
  <c r="B93" i="20"/>
  <c r="AD92" i="20"/>
  <c r="AC92" i="20"/>
  <c r="AB92" i="20"/>
  <c r="AA92" i="20"/>
  <c r="Z92" i="20"/>
  <c r="Y92" i="20"/>
  <c r="X92" i="20"/>
  <c r="W92" i="20"/>
  <c r="V92" i="20"/>
  <c r="U92" i="20"/>
  <c r="T92" i="20"/>
  <c r="S92" i="20"/>
  <c r="R92" i="20"/>
  <c r="Q92" i="20"/>
  <c r="P92" i="20"/>
  <c r="O92" i="20"/>
  <c r="N92" i="20"/>
  <c r="M92" i="20"/>
  <c r="L92" i="20"/>
  <c r="K92" i="20"/>
  <c r="J92" i="20"/>
  <c r="I92" i="20"/>
  <c r="H92" i="20"/>
  <c r="G92" i="20"/>
  <c r="F92" i="20"/>
  <c r="E92" i="20"/>
  <c r="D92" i="20"/>
  <c r="C92" i="20"/>
  <c r="B92" i="20"/>
  <c r="AD91" i="20"/>
  <c r="AC91" i="20"/>
  <c r="AB91" i="20"/>
  <c r="AA91" i="20"/>
  <c r="Z91" i="20"/>
  <c r="Y91" i="20"/>
  <c r="X91" i="20"/>
  <c r="W91" i="20"/>
  <c r="V91" i="20"/>
  <c r="U91" i="20"/>
  <c r="T91" i="20"/>
  <c r="S91" i="20"/>
  <c r="R91" i="20"/>
  <c r="Q91" i="20"/>
  <c r="P91" i="20"/>
  <c r="O91" i="20"/>
  <c r="N91" i="20"/>
  <c r="M91" i="20"/>
  <c r="L91" i="20"/>
  <c r="K91" i="20"/>
  <c r="J91" i="20"/>
  <c r="I91" i="20"/>
  <c r="H91" i="20"/>
  <c r="G91" i="20"/>
  <c r="F91" i="20"/>
  <c r="E91" i="20"/>
  <c r="D91" i="20"/>
  <c r="C91" i="20"/>
  <c r="B91" i="20"/>
  <c r="AD90" i="20"/>
  <c r="AC90" i="20"/>
  <c r="AB90" i="20"/>
  <c r="AA90" i="20"/>
  <c r="Z90" i="20"/>
  <c r="Y90" i="20"/>
  <c r="X90" i="20"/>
  <c r="W90" i="20"/>
  <c r="V90" i="20"/>
  <c r="U90" i="20"/>
  <c r="T90" i="20"/>
  <c r="S90" i="20"/>
  <c r="R90" i="20"/>
  <c r="Q90" i="20"/>
  <c r="P90" i="20"/>
  <c r="O90" i="20"/>
  <c r="N90" i="20"/>
  <c r="M90" i="20"/>
  <c r="L90" i="20"/>
  <c r="K90" i="20"/>
  <c r="J90" i="20"/>
  <c r="I90" i="20"/>
  <c r="H90" i="20"/>
  <c r="G90" i="20"/>
  <c r="F90" i="20"/>
  <c r="E90" i="20"/>
  <c r="D90" i="20"/>
  <c r="C90" i="20"/>
  <c r="B90" i="20"/>
  <c r="AC89" i="20"/>
  <c r="X89" i="20"/>
  <c r="V89" i="20"/>
  <c r="U89" i="20"/>
  <c r="S89" i="20"/>
  <c r="R89" i="20"/>
  <c r="Q89" i="20"/>
  <c r="P89" i="20"/>
  <c r="O89" i="20"/>
  <c r="N89" i="20"/>
  <c r="M89" i="20"/>
  <c r="L89" i="20"/>
  <c r="K89" i="20"/>
  <c r="J89" i="20"/>
  <c r="I89" i="20"/>
  <c r="H89" i="20"/>
  <c r="G89" i="20"/>
  <c r="F89" i="20"/>
  <c r="E89" i="20"/>
  <c r="D89" i="20"/>
  <c r="C89" i="20"/>
  <c r="B89" i="20"/>
  <c r="AD88" i="20"/>
  <c r="AC88" i="20"/>
  <c r="AB88" i="20"/>
  <c r="AA88" i="20"/>
  <c r="Z88" i="20"/>
  <c r="Y88" i="20"/>
  <c r="X88" i="20"/>
  <c r="W88" i="20"/>
  <c r="V88" i="20"/>
  <c r="U88" i="20"/>
  <c r="T88" i="20"/>
  <c r="S88" i="20"/>
  <c r="R88" i="20"/>
  <c r="Q88" i="20"/>
  <c r="P88" i="20"/>
  <c r="O88" i="20"/>
  <c r="N88" i="20"/>
  <c r="M88" i="20"/>
  <c r="L88" i="20"/>
  <c r="K88" i="20"/>
  <c r="J88" i="20"/>
  <c r="I88" i="20"/>
  <c r="H88" i="20"/>
  <c r="G88" i="20"/>
  <c r="F88" i="20"/>
  <c r="E88" i="20"/>
  <c r="D88" i="20"/>
  <c r="C88" i="20"/>
  <c r="B88" i="20"/>
  <c r="AD87" i="20"/>
  <c r="AC87" i="20"/>
  <c r="AB87" i="20"/>
  <c r="AA87" i="20"/>
  <c r="Z87" i="20"/>
  <c r="Y87" i="20"/>
  <c r="X87" i="20"/>
  <c r="W87" i="20"/>
  <c r="V87" i="20"/>
  <c r="U87" i="20"/>
  <c r="T87" i="20"/>
  <c r="S87" i="20"/>
  <c r="R87" i="20"/>
  <c r="Q87" i="20"/>
  <c r="P87" i="20"/>
  <c r="O87" i="20"/>
  <c r="N87" i="20"/>
  <c r="M87" i="20"/>
  <c r="L87" i="20"/>
  <c r="K87" i="20"/>
  <c r="J87" i="20"/>
  <c r="I87" i="20"/>
  <c r="H87" i="20"/>
  <c r="G87" i="20"/>
  <c r="F87" i="20"/>
  <c r="E87" i="20"/>
  <c r="D87" i="20"/>
  <c r="C87" i="20"/>
  <c r="B87" i="20"/>
  <c r="AD86" i="20"/>
  <c r="AC86" i="20"/>
  <c r="AB86" i="20"/>
  <c r="AA86" i="20"/>
  <c r="Z86" i="20"/>
  <c r="Y86" i="20"/>
  <c r="X86" i="20"/>
  <c r="W86" i="20"/>
  <c r="V86" i="20"/>
  <c r="U86" i="20"/>
  <c r="T86" i="20"/>
  <c r="S86" i="20"/>
  <c r="R86" i="20"/>
  <c r="Q86" i="20"/>
  <c r="P86" i="20"/>
  <c r="O86" i="20"/>
  <c r="N86" i="20"/>
  <c r="M86" i="20"/>
  <c r="L86" i="20"/>
  <c r="K86" i="20"/>
  <c r="J86" i="20"/>
  <c r="I86" i="20"/>
  <c r="H86" i="20"/>
  <c r="G86" i="20"/>
  <c r="F86" i="20"/>
  <c r="E86" i="20"/>
  <c r="D86" i="20"/>
  <c r="C86" i="20"/>
  <c r="B86" i="20"/>
  <c r="AD85" i="20"/>
  <c r="AC85" i="20"/>
  <c r="AB85" i="20"/>
  <c r="AA85" i="20"/>
  <c r="Z85" i="20"/>
  <c r="Y85" i="20"/>
  <c r="X85" i="20"/>
  <c r="W85" i="20"/>
  <c r="V85" i="20"/>
  <c r="U85" i="20"/>
  <c r="T85" i="20"/>
  <c r="S85" i="20"/>
  <c r="R85" i="20"/>
  <c r="Q85" i="20"/>
  <c r="P85" i="20"/>
  <c r="O85" i="20"/>
  <c r="N85" i="20"/>
  <c r="M85" i="20"/>
  <c r="L85" i="20"/>
  <c r="K85" i="20"/>
  <c r="J85" i="20"/>
  <c r="I85" i="20"/>
  <c r="H85" i="20"/>
  <c r="G85" i="20"/>
  <c r="F85" i="20"/>
  <c r="E85" i="20"/>
  <c r="D85" i="20"/>
  <c r="C85" i="20"/>
  <c r="B85" i="20"/>
  <c r="AD84" i="20"/>
  <c r="AC84" i="20"/>
  <c r="AB84" i="20"/>
  <c r="AA84" i="20"/>
  <c r="Z84" i="20"/>
  <c r="Y84" i="20"/>
  <c r="X84" i="20"/>
  <c r="W84" i="20"/>
  <c r="V84" i="20"/>
  <c r="U84" i="20"/>
  <c r="T84" i="20"/>
  <c r="S84" i="20"/>
  <c r="R84" i="20"/>
  <c r="Q84" i="20"/>
  <c r="P84" i="20"/>
  <c r="O84" i="20"/>
  <c r="N84" i="20"/>
  <c r="M84" i="20"/>
  <c r="L84" i="20"/>
  <c r="K84" i="20"/>
  <c r="J84" i="20"/>
  <c r="I84" i="20"/>
  <c r="H84" i="20"/>
  <c r="G84" i="20"/>
  <c r="F84" i="20"/>
  <c r="E84" i="20"/>
  <c r="D84" i="20"/>
  <c r="C84" i="20"/>
  <c r="B84" i="20"/>
  <c r="AD83" i="20"/>
  <c r="AC83" i="20"/>
  <c r="AB83" i="20"/>
  <c r="AA83" i="20"/>
  <c r="Z83" i="20"/>
  <c r="Y83" i="20"/>
  <c r="X83" i="20"/>
  <c r="W83" i="20"/>
  <c r="V83" i="20"/>
  <c r="U83" i="20"/>
  <c r="T83" i="20"/>
  <c r="S83" i="20"/>
  <c r="R83" i="20"/>
  <c r="Q83" i="20"/>
  <c r="P83" i="20"/>
  <c r="O83" i="20"/>
  <c r="N83" i="20"/>
  <c r="M83" i="20"/>
  <c r="L83" i="20"/>
  <c r="K83" i="20"/>
  <c r="J83" i="20"/>
  <c r="I83" i="20"/>
  <c r="H83" i="20"/>
  <c r="G83" i="20"/>
  <c r="F83" i="20"/>
  <c r="E83" i="20"/>
  <c r="D83" i="20"/>
  <c r="C83" i="20"/>
  <c r="B83" i="20"/>
  <c r="AD82" i="20"/>
  <c r="AC82" i="20"/>
  <c r="AB82" i="20"/>
  <c r="AA82" i="20"/>
  <c r="Z82" i="20"/>
  <c r="Y82" i="20"/>
  <c r="X82" i="20"/>
  <c r="W82" i="20"/>
  <c r="V82" i="20"/>
  <c r="U82" i="20"/>
  <c r="T82" i="20"/>
  <c r="S82" i="20"/>
  <c r="R82" i="20"/>
  <c r="Q82" i="20"/>
  <c r="P82" i="20"/>
  <c r="O82" i="20"/>
  <c r="N82" i="20"/>
  <c r="M82" i="20"/>
  <c r="L82" i="20"/>
  <c r="K82" i="20"/>
  <c r="J82" i="20"/>
  <c r="I82" i="20"/>
  <c r="H82" i="20"/>
  <c r="G82" i="20"/>
  <c r="F82" i="20"/>
  <c r="E82" i="20"/>
  <c r="D82" i="20"/>
  <c r="C82" i="20"/>
  <c r="B82" i="20"/>
  <c r="AD81" i="20"/>
  <c r="AC81" i="20"/>
  <c r="AB81" i="20"/>
  <c r="AA81" i="20"/>
  <c r="Z81" i="20"/>
  <c r="Y81" i="20"/>
  <c r="X81" i="20"/>
  <c r="W81" i="20"/>
  <c r="V81" i="20"/>
  <c r="U81" i="20"/>
  <c r="T81" i="20"/>
  <c r="S81" i="20"/>
  <c r="R81" i="20"/>
  <c r="Q81" i="20"/>
  <c r="P81" i="20"/>
  <c r="O81" i="20"/>
  <c r="N81" i="20"/>
  <c r="M81" i="20"/>
  <c r="L81" i="20"/>
  <c r="K81" i="20"/>
  <c r="J81" i="20"/>
  <c r="I81" i="20"/>
  <c r="H81" i="20"/>
  <c r="G81" i="20"/>
  <c r="F81" i="20"/>
  <c r="E81" i="20"/>
  <c r="D81" i="20"/>
  <c r="C81" i="20"/>
  <c r="B81" i="20"/>
  <c r="AD80" i="20"/>
  <c r="AC80" i="20"/>
  <c r="AB80" i="20"/>
  <c r="AA80" i="20"/>
  <c r="Z80" i="20"/>
  <c r="Y80" i="20"/>
  <c r="X80" i="20"/>
  <c r="W80" i="20"/>
  <c r="V80" i="20"/>
  <c r="U80" i="20"/>
  <c r="T80" i="20"/>
  <c r="S80" i="20"/>
  <c r="R80" i="20"/>
  <c r="Q80" i="20"/>
  <c r="P80" i="20"/>
  <c r="O80" i="20"/>
  <c r="N80" i="20"/>
  <c r="M80" i="20"/>
  <c r="L80" i="20"/>
  <c r="K80" i="20"/>
  <c r="J80" i="20"/>
  <c r="I80" i="20"/>
  <c r="H80" i="20"/>
  <c r="G80" i="20"/>
  <c r="F80" i="20"/>
  <c r="E80" i="20"/>
  <c r="D80" i="20"/>
  <c r="C80" i="20"/>
  <c r="B80" i="20"/>
  <c r="AD79" i="20"/>
  <c r="AC79" i="20"/>
  <c r="AB79" i="20"/>
  <c r="AA79" i="20"/>
  <c r="Z79" i="20"/>
  <c r="Y79" i="20"/>
  <c r="X79" i="20"/>
  <c r="W79" i="20"/>
  <c r="V79" i="20"/>
  <c r="U79" i="20"/>
  <c r="T79" i="20"/>
  <c r="S79" i="20"/>
  <c r="R79" i="20"/>
  <c r="Q79" i="20"/>
  <c r="P79" i="20"/>
  <c r="O79" i="20"/>
  <c r="N79" i="20"/>
  <c r="M79" i="20"/>
  <c r="L79" i="20"/>
  <c r="K79" i="20"/>
  <c r="J79" i="20"/>
  <c r="I79" i="20"/>
  <c r="H79" i="20"/>
  <c r="G79" i="20"/>
  <c r="F79" i="20"/>
  <c r="E79" i="20"/>
  <c r="D79" i="20"/>
  <c r="C79" i="20"/>
  <c r="B79" i="20"/>
  <c r="AD78" i="20"/>
  <c r="AC78" i="20"/>
  <c r="AB78" i="20"/>
  <c r="AA78" i="20"/>
  <c r="Z78" i="20"/>
  <c r="Y78" i="20"/>
  <c r="X78" i="20"/>
  <c r="W78" i="20"/>
  <c r="V78" i="20"/>
  <c r="U78" i="20"/>
  <c r="T78" i="20"/>
  <c r="S78" i="20"/>
  <c r="R78" i="20"/>
  <c r="Q78" i="20"/>
  <c r="P78" i="20"/>
  <c r="O78" i="20"/>
  <c r="N78" i="20"/>
  <c r="M78" i="20"/>
  <c r="L78" i="20"/>
  <c r="K78" i="20"/>
  <c r="J78" i="20"/>
  <c r="I78" i="20"/>
  <c r="H78" i="20"/>
  <c r="G78" i="20"/>
  <c r="F78" i="20"/>
  <c r="E78" i="20"/>
  <c r="D78" i="20"/>
  <c r="C78" i="20"/>
  <c r="B78" i="20"/>
  <c r="AD77" i="20"/>
  <c r="AC77" i="20"/>
  <c r="AB77" i="20"/>
  <c r="AA77" i="20"/>
  <c r="Z77" i="20"/>
  <c r="Y77" i="20"/>
  <c r="X77" i="20"/>
  <c r="W77" i="20"/>
  <c r="V77" i="20"/>
  <c r="U77" i="20"/>
  <c r="T77" i="20"/>
  <c r="S77" i="20"/>
  <c r="R77" i="20"/>
  <c r="Q77" i="20"/>
  <c r="P77" i="20"/>
  <c r="O77" i="20"/>
  <c r="N77" i="20"/>
  <c r="M77" i="20"/>
  <c r="L77" i="20"/>
  <c r="K77" i="20"/>
  <c r="J77" i="20"/>
  <c r="I77" i="20"/>
  <c r="H77" i="20"/>
  <c r="G77" i="20"/>
  <c r="F77" i="20"/>
  <c r="E77" i="20"/>
  <c r="D77" i="20"/>
  <c r="C77" i="20"/>
  <c r="B77" i="20"/>
  <c r="AC76" i="20"/>
  <c r="X76" i="20"/>
  <c r="V76" i="20"/>
  <c r="U76" i="20"/>
  <c r="S76" i="20"/>
  <c r="R76" i="20"/>
  <c r="Q76" i="20"/>
  <c r="P76" i="20"/>
  <c r="O76" i="20"/>
  <c r="N76" i="20"/>
  <c r="M76" i="20"/>
  <c r="L76" i="20"/>
  <c r="K76" i="20"/>
  <c r="J76" i="20"/>
  <c r="I76" i="20"/>
  <c r="H76" i="20"/>
  <c r="G76" i="20"/>
  <c r="F76" i="20"/>
  <c r="E76" i="20"/>
  <c r="D76" i="20"/>
  <c r="C76" i="20"/>
  <c r="B76" i="20"/>
  <c r="AD75" i="20"/>
  <c r="AC75" i="20"/>
  <c r="AB75" i="20"/>
  <c r="AA75" i="20"/>
  <c r="Z75" i="20"/>
  <c r="Y75" i="20"/>
  <c r="X75" i="20"/>
  <c r="W75" i="20"/>
  <c r="V75" i="20"/>
  <c r="U75" i="20"/>
  <c r="T75" i="20"/>
  <c r="S75" i="20"/>
  <c r="R75" i="20"/>
  <c r="Q75" i="20"/>
  <c r="P75" i="20"/>
  <c r="O75" i="20"/>
  <c r="N75" i="20"/>
  <c r="M75" i="20"/>
  <c r="L75" i="20"/>
  <c r="K75" i="20"/>
  <c r="J75" i="20"/>
  <c r="I75" i="20"/>
  <c r="H75" i="20"/>
  <c r="G75" i="20"/>
  <c r="F75" i="20"/>
  <c r="E75" i="20"/>
  <c r="D75" i="20"/>
  <c r="C75" i="20"/>
  <c r="B75" i="20"/>
  <c r="AD74" i="20"/>
  <c r="AC74" i="20"/>
  <c r="AB74" i="20"/>
  <c r="AA74" i="20"/>
  <c r="Z74" i="20"/>
  <c r="Y74" i="20"/>
  <c r="X74" i="20"/>
  <c r="W74" i="20"/>
  <c r="V74" i="20"/>
  <c r="U74" i="20"/>
  <c r="T74" i="20"/>
  <c r="S74" i="20"/>
  <c r="R74" i="20"/>
  <c r="Q74" i="20"/>
  <c r="P74" i="20"/>
  <c r="O74" i="20"/>
  <c r="N74" i="20"/>
  <c r="M74" i="20"/>
  <c r="L74" i="20"/>
  <c r="K74" i="20"/>
  <c r="J74" i="20"/>
  <c r="I74" i="20"/>
  <c r="H74" i="20"/>
  <c r="G74" i="20"/>
  <c r="F74" i="20"/>
  <c r="E74" i="20"/>
  <c r="D74" i="20"/>
  <c r="C74" i="20"/>
  <c r="B74" i="20"/>
  <c r="AD73" i="20"/>
  <c r="AC73" i="20"/>
  <c r="AB73" i="20"/>
  <c r="AA73" i="20"/>
  <c r="Z73" i="20"/>
  <c r="Y73" i="20"/>
  <c r="X73" i="20"/>
  <c r="W73" i="20"/>
  <c r="V73" i="20"/>
  <c r="U73" i="20"/>
  <c r="T73" i="20"/>
  <c r="S73" i="20"/>
  <c r="R73" i="20"/>
  <c r="Q73" i="20"/>
  <c r="P73" i="20"/>
  <c r="O73" i="20"/>
  <c r="N73" i="20"/>
  <c r="M73" i="20"/>
  <c r="L73" i="20"/>
  <c r="K73" i="20"/>
  <c r="J73" i="20"/>
  <c r="I73" i="20"/>
  <c r="H73" i="20"/>
  <c r="G73" i="20"/>
  <c r="F73" i="20"/>
  <c r="E73" i="20"/>
  <c r="D73" i="20"/>
  <c r="C73" i="20"/>
  <c r="B73" i="20"/>
  <c r="AD72" i="20"/>
  <c r="AC72" i="20"/>
  <c r="AB72" i="20"/>
  <c r="AA72" i="20"/>
  <c r="Z72" i="20"/>
  <c r="Y72" i="20"/>
  <c r="X72" i="20"/>
  <c r="W72" i="20"/>
  <c r="V72" i="20"/>
  <c r="U72" i="20"/>
  <c r="T72" i="20"/>
  <c r="S72" i="20"/>
  <c r="R72" i="20"/>
  <c r="Q72" i="20"/>
  <c r="P72" i="20"/>
  <c r="O72" i="20"/>
  <c r="N72" i="20"/>
  <c r="M72" i="20"/>
  <c r="L72" i="20"/>
  <c r="K72" i="20"/>
  <c r="J72" i="20"/>
  <c r="I72" i="20"/>
  <c r="H72" i="20"/>
  <c r="G72" i="20"/>
  <c r="F72" i="20"/>
  <c r="E72" i="20"/>
  <c r="D72" i="20"/>
  <c r="C72" i="20"/>
  <c r="B72" i="20"/>
  <c r="AD71" i="20"/>
  <c r="AC71" i="20"/>
  <c r="AB71" i="20"/>
  <c r="AA71" i="20"/>
  <c r="Z71" i="20"/>
  <c r="Y71" i="20"/>
  <c r="X71" i="20"/>
  <c r="W71" i="20"/>
  <c r="V71" i="20"/>
  <c r="U71" i="20"/>
  <c r="T71" i="20"/>
  <c r="S71" i="20"/>
  <c r="R71" i="20"/>
  <c r="Q71" i="20"/>
  <c r="P71" i="20"/>
  <c r="O71" i="20"/>
  <c r="N71" i="20"/>
  <c r="M71" i="20"/>
  <c r="L71" i="20"/>
  <c r="K71" i="20"/>
  <c r="J71" i="20"/>
  <c r="I71" i="20"/>
  <c r="H71" i="20"/>
  <c r="G71" i="20"/>
  <c r="F71" i="20"/>
  <c r="E71" i="20"/>
  <c r="D71" i="20"/>
  <c r="C71" i="20"/>
  <c r="B71" i="20"/>
  <c r="AD70" i="20"/>
  <c r="AC70" i="20"/>
  <c r="AB70" i="20"/>
  <c r="AA70" i="20"/>
  <c r="Z70" i="20"/>
  <c r="Y70" i="20"/>
  <c r="X70" i="20"/>
  <c r="W70" i="20"/>
  <c r="V70" i="20"/>
  <c r="U70" i="20"/>
  <c r="T70" i="20"/>
  <c r="S70" i="20"/>
  <c r="R70" i="20"/>
  <c r="Q70" i="20"/>
  <c r="P70" i="20"/>
  <c r="O70" i="20"/>
  <c r="N70" i="20"/>
  <c r="M70" i="20"/>
  <c r="L70" i="20"/>
  <c r="K70" i="20"/>
  <c r="J70" i="20"/>
  <c r="I70" i="20"/>
  <c r="H70" i="20"/>
  <c r="G70" i="20"/>
  <c r="F70" i="20"/>
  <c r="E70" i="20"/>
  <c r="D70" i="20"/>
  <c r="C70" i="20"/>
  <c r="B70" i="20"/>
  <c r="AD69" i="20"/>
  <c r="AC69" i="20"/>
  <c r="AB69" i="20"/>
  <c r="AA69" i="20"/>
  <c r="Z69" i="20"/>
  <c r="Y69" i="20"/>
  <c r="X69" i="20"/>
  <c r="W69" i="20"/>
  <c r="V69" i="20"/>
  <c r="U69" i="20"/>
  <c r="T69" i="20"/>
  <c r="S69" i="20"/>
  <c r="R69" i="20"/>
  <c r="Q69" i="20"/>
  <c r="P69" i="20"/>
  <c r="O69" i="20"/>
  <c r="N69" i="20"/>
  <c r="M69" i="20"/>
  <c r="L69" i="20"/>
  <c r="K69" i="20"/>
  <c r="J69" i="20"/>
  <c r="I69" i="20"/>
  <c r="H69" i="20"/>
  <c r="G69" i="20"/>
  <c r="F69" i="20"/>
  <c r="E69" i="20"/>
  <c r="D69" i="20"/>
  <c r="C69" i="20"/>
  <c r="B69" i="20"/>
  <c r="AD68" i="20"/>
  <c r="AC68" i="20"/>
  <c r="AB68" i="20"/>
  <c r="AA68" i="20"/>
  <c r="Z68" i="20"/>
  <c r="Y68" i="20"/>
  <c r="X68" i="20"/>
  <c r="W68" i="20"/>
  <c r="V68" i="20"/>
  <c r="U68" i="20"/>
  <c r="T68" i="20"/>
  <c r="S68" i="20"/>
  <c r="R68" i="20"/>
  <c r="Q68" i="20"/>
  <c r="P68" i="20"/>
  <c r="O68" i="20"/>
  <c r="N68" i="20"/>
  <c r="M68" i="20"/>
  <c r="L68" i="20"/>
  <c r="K68" i="20"/>
  <c r="J68" i="20"/>
  <c r="I68" i="20"/>
  <c r="H68" i="20"/>
  <c r="G68" i="20"/>
  <c r="F68" i="20"/>
  <c r="E68" i="20"/>
  <c r="D68" i="20"/>
  <c r="C68" i="20"/>
  <c r="B68" i="20"/>
  <c r="AD67" i="20"/>
  <c r="AC67" i="20"/>
  <c r="AB67" i="20"/>
  <c r="AA67" i="20"/>
  <c r="Z67" i="20"/>
  <c r="Y67" i="20"/>
  <c r="X67" i="20"/>
  <c r="W67" i="20"/>
  <c r="V67" i="20"/>
  <c r="U67" i="20"/>
  <c r="T67" i="20"/>
  <c r="S67" i="20"/>
  <c r="R67" i="20"/>
  <c r="Q67" i="20"/>
  <c r="P67" i="20"/>
  <c r="O67" i="20"/>
  <c r="N67" i="20"/>
  <c r="M67" i="20"/>
  <c r="L67" i="20"/>
  <c r="K67" i="20"/>
  <c r="J67" i="20"/>
  <c r="I67" i="20"/>
  <c r="H67" i="20"/>
  <c r="G67" i="20"/>
  <c r="F67" i="20"/>
  <c r="E67" i="20"/>
  <c r="D67" i="20"/>
  <c r="C67" i="20"/>
  <c r="B67" i="20"/>
  <c r="AD66" i="20"/>
  <c r="AC66" i="20"/>
  <c r="AB66" i="20"/>
  <c r="AA66" i="20"/>
  <c r="Z66" i="20"/>
  <c r="Y66" i="20"/>
  <c r="X66" i="20"/>
  <c r="W66" i="20"/>
  <c r="V66" i="20"/>
  <c r="U66" i="20"/>
  <c r="T66" i="20"/>
  <c r="S66" i="20"/>
  <c r="R66" i="20"/>
  <c r="Q66" i="20"/>
  <c r="P66" i="20"/>
  <c r="O66" i="20"/>
  <c r="N66" i="20"/>
  <c r="M66" i="20"/>
  <c r="L66" i="20"/>
  <c r="K66" i="20"/>
  <c r="J66" i="20"/>
  <c r="I66" i="20"/>
  <c r="H66" i="20"/>
  <c r="G66" i="20"/>
  <c r="F66" i="20"/>
  <c r="E66" i="20"/>
  <c r="D66" i="20"/>
  <c r="C66" i="20"/>
  <c r="B66" i="20"/>
  <c r="AD65" i="20"/>
  <c r="AC65" i="20"/>
  <c r="AB65" i="20"/>
  <c r="AA65" i="20"/>
  <c r="Z65" i="20"/>
  <c r="Y65" i="20"/>
  <c r="X65" i="20"/>
  <c r="W65" i="20"/>
  <c r="V65" i="20"/>
  <c r="U65" i="20"/>
  <c r="T65" i="20"/>
  <c r="S65" i="20"/>
  <c r="R65" i="20"/>
  <c r="Q65" i="20"/>
  <c r="P65" i="20"/>
  <c r="O65" i="20"/>
  <c r="N65" i="20"/>
  <c r="M65" i="20"/>
  <c r="L65" i="20"/>
  <c r="K65" i="20"/>
  <c r="J65" i="20"/>
  <c r="I65" i="20"/>
  <c r="H65" i="20"/>
  <c r="G65" i="20"/>
  <c r="F65" i="20"/>
  <c r="E65" i="20"/>
  <c r="D65" i="20"/>
  <c r="C65" i="20"/>
  <c r="B65" i="20"/>
  <c r="AD64" i="20"/>
  <c r="AC64" i="20"/>
  <c r="AB64" i="20"/>
  <c r="AA64" i="20"/>
  <c r="Z64" i="20"/>
  <c r="Y64" i="20"/>
  <c r="X64" i="20"/>
  <c r="W64" i="20"/>
  <c r="V64" i="20"/>
  <c r="U64" i="20"/>
  <c r="T64" i="20"/>
  <c r="S64" i="20"/>
  <c r="R64" i="20"/>
  <c r="Q64" i="20"/>
  <c r="P64" i="20"/>
  <c r="O64" i="20"/>
  <c r="N64" i="20"/>
  <c r="M64" i="20"/>
  <c r="L64" i="20"/>
  <c r="K64" i="20"/>
  <c r="J64" i="20"/>
  <c r="I64" i="20"/>
  <c r="H64" i="20"/>
  <c r="G64" i="20"/>
  <c r="F64" i="20"/>
  <c r="E64" i="20"/>
  <c r="D64" i="20"/>
  <c r="C64" i="20"/>
  <c r="B64" i="20"/>
  <c r="AC63" i="20"/>
  <c r="X63" i="20"/>
  <c r="W63" i="20"/>
  <c r="V63" i="20"/>
  <c r="U63" i="20"/>
  <c r="T63" i="20"/>
  <c r="S63" i="20"/>
  <c r="R63" i="20"/>
  <c r="Q63" i="20"/>
  <c r="P63" i="20"/>
  <c r="O63" i="20"/>
  <c r="N63" i="20"/>
  <c r="M63" i="20"/>
  <c r="L63" i="20"/>
  <c r="K63" i="20"/>
  <c r="J63" i="20"/>
  <c r="I63" i="20"/>
  <c r="H63" i="20"/>
  <c r="G63" i="20"/>
  <c r="F63" i="20"/>
  <c r="E63" i="20"/>
  <c r="D63" i="20"/>
  <c r="C63" i="20"/>
  <c r="B63" i="20"/>
  <c r="AD62" i="20"/>
  <c r="AC62" i="20"/>
  <c r="AB62" i="20"/>
  <c r="AA62" i="20"/>
  <c r="Z62" i="20"/>
  <c r="Y62" i="20"/>
  <c r="X62" i="20"/>
  <c r="W62" i="20"/>
  <c r="V62" i="20"/>
  <c r="U62" i="20"/>
  <c r="T62" i="20"/>
  <c r="S62" i="20"/>
  <c r="R62" i="20"/>
  <c r="Q62" i="20"/>
  <c r="P62" i="20"/>
  <c r="O62" i="20"/>
  <c r="N62" i="20"/>
  <c r="M62" i="20"/>
  <c r="L62" i="20"/>
  <c r="K62" i="20"/>
  <c r="J62" i="20"/>
  <c r="I62" i="20"/>
  <c r="H62" i="20"/>
  <c r="G62" i="20"/>
  <c r="F62" i="20"/>
  <c r="E62" i="20"/>
  <c r="D62" i="20"/>
  <c r="C62" i="20"/>
  <c r="B62" i="20"/>
  <c r="AD61" i="20"/>
  <c r="AC61" i="20"/>
  <c r="AB61" i="20"/>
  <c r="AA61" i="20"/>
  <c r="Z61" i="20"/>
  <c r="Y61" i="20"/>
  <c r="X61" i="20"/>
  <c r="W61" i="20"/>
  <c r="V61" i="20"/>
  <c r="U61" i="20"/>
  <c r="T61" i="20"/>
  <c r="S61" i="20"/>
  <c r="R61" i="20"/>
  <c r="Q61" i="20"/>
  <c r="P61" i="20"/>
  <c r="O61" i="20"/>
  <c r="N61" i="20"/>
  <c r="M61" i="20"/>
  <c r="L61" i="20"/>
  <c r="K61" i="20"/>
  <c r="J61" i="20"/>
  <c r="I61" i="20"/>
  <c r="H61" i="20"/>
  <c r="G61" i="20"/>
  <c r="F61" i="20"/>
  <c r="E61" i="20"/>
  <c r="D61" i="20"/>
  <c r="C61" i="20"/>
  <c r="B61" i="20"/>
  <c r="AD60" i="20"/>
  <c r="AC60" i="20"/>
  <c r="AB60" i="20"/>
  <c r="AA60" i="20"/>
  <c r="Z60" i="20"/>
  <c r="Y60" i="20"/>
  <c r="X60" i="20"/>
  <c r="W60" i="20"/>
  <c r="V60" i="20"/>
  <c r="U60" i="20"/>
  <c r="T60" i="20"/>
  <c r="S60" i="20"/>
  <c r="R60" i="20"/>
  <c r="Q60" i="20"/>
  <c r="P60" i="20"/>
  <c r="O60" i="20"/>
  <c r="N60" i="20"/>
  <c r="M60" i="20"/>
  <c r="L60" i="20"/>
  <c r="K60" i="20"/>
  <c r="J60" i="20"/>
  <c r="I60" i="20"/>
  <c r="H60" i="20"/>
  <c r="G60" i="20"/>
  <c r="F60" i="20"/>
  <c r="E60" i="20"/>
  <c r="D60" i="20"/>
  <c r="C60" i="20"/>
  <c r="B60" i="20"/>
  <c r="AD59" i="20"/>
  <c r="AC59" i="20"/>
  <c r="AB59" i="20"/>
  <c r="AA59" i="20"/>
  <c r="Z59" i="20"/>
  <c r="Y59" i="20"/>
  <c r="X59" i="20"/>
  <c r="W59" i="20"/>
  <c r="V59" i="20"/>
  <c r="U59" i="20"/>
  <c r="T59" i="20"/>
  <c r="S59" i="20"/>
  <c r="R59" i="20"/>
  <c r="Q59" i="20"/>
  <c r="P59" i="20"/>
  <c r="O59" i="20"/>
  <c r="N59" i="20"/>
  <c r="M59" i="20"/>
  <c r="L59" i="20"/>
  <c r="K59" i="20"/>
  <c r="J59" i="20"/>
  <c r="I59" i="20"/>
  <c r="H59" i="20"/>
  <c r="G59" i="20"/>
  <c r="F59" i="20"/>
  <c r="E59" i="20"/>
  <c r="D59" i="20"/>
  <c r="C59" i="20"/>
  <c r="B59" i="20"/>
  <c r="AD58" i="20"/>
  <c r="AC58" i="20"/>
  <c r="AB58" i="20"/>
  <c r="AA58" i="20"/>
  <c r="Z58" i="20"/>
  <c r="Y58" i="20"/>
  <c r="X58" i="20"/>
  <c r="W58" i="20"/>
  <c r="V58" i="20"/>
  <c r="U58" i="20"/>
  <c r="T58" i="20"/>
  <c r="S58" i="20"/>
  <c r="R58" i="20"/>
  <c r="Q58" i="20"/>
  <c r="P58" i="20"/>
  <c r="O58" i="20"/>
  <c r="N58" i="20"/>
  <c r="M58" i="20"/>
  <c r="L58" i="20"/>
  <c r="K58" i="20"/>
  <c r="J58" i="20"/>
  <c r="I58" i="20"/>
  <c r="H58" i="20"/>
  <c r="G58" i="20"/>
  <c r="F58" i="20"/>
  <c r="E58" i="20"/>
  <c r="D58" i="20"/>
  <c r="C58" i="20"/>
  <c r="B58" i="20"/>
  <c r="AD57" i="20"/>
  <c r="AC57" i="20"/>
  <c r="AB57" i="20"/>
  <c r="AA57" i="20"/>
  <c r="Z57" i="20"/>
  <c r="Y57" i="20"/>
  <c r="X57" i="20"/>
  <c r="W57" i="20"/>
  <c r="V57" i="20"/>
  <c r="U57" i="20"/>
  <c r="T57" i="20"/>
  <c r="S57" i="20"/>
  <c r="R57" i="20"/>
  <c r="Q57" i="20"/>
  <c r="P57" i="20"/>
  <c r="O57" i="20"/>
  <c r="N57" i="20"/>
  <c r="M57" i="20"/>
  <c r="L57" i="20"/>
  <c r="K57" i="20"/>
  <c r="J57" i="20"/>
  <c r="I57" i="20"/>
  <c r="H57" i="20"/>
  <c r="G57" i="20"/>
  <c r="F57" i="20"/>
  <c r="E57" i="20"/>
  <c r="D57" i="20"/>
  <c r="C57" i="20"/>
  <c r="B57" i="20"/>
  <c r="AD56" i="20"/>
  <c r="AC56" i="20"/>
  <c r="AB56" i="20"/>
  <c r="AA56" i="20"/>
  <c r="Z56" i="20"/>
  <c r="Y56" i="20"/>
  <c r="X56" i="20"/>
  <c r="W56" i="20"/>
  <c r="V56" i="20"/>
  <c r="U56" i="20"/>
  <c r="T56" i="20"/>
  <c r="S56" i="20"/>
  <c r="R56" i="20"/>
  <c r="Q56" i="20"/>
  <c r="P56" i="20"/>
  <c r="O56" i="20"/>
  <c r="N56" i="20"/>
  <c r="M56" i="20"/>
  <c r="L56" i="20"/>
  <c r="K56" i="20"/>
  <c r="J56" i="20"/>
  <c r="I56" i="20"/>
  <c r="H56" i="20"/>
  <c r="G56" i="20"/>
  <c r="F56" i="20"/>
  <c r="E56" i="20"/>
  <c r="D56" i="20"/>
  <c r="C56" i="20"/>
  <c r="B56" i="20"/>
  <c r="AD55" i="20"/>
  <c r="AC55" i="20"/>
  <c r="AB55" i="20"/>
  <c r="AA55" i="20"/>
  <c r="Z55" i="20"/>
  <c r="Y55" i="20"/>
  <c r="X55" i="20"/>
  <c r="W55" i="20"/>
  <c r="V55" i="20"/>
  <c r="U55" i="20"/>
  <c r="T55" i="20"/>
  <c r="S55" i="20"/>
  <c r="R55" i="20"/>
  <c r="Q55" i="20"/>
  <c r="P55" i="20"/>
  <c r="O55" i="20"/>
  <c r="N55" i="20"/>
  <c r="M55" i="20"/>
  <c r="L55" i="20"/>
  <c r="K55" i="20"/>
  <c r="J55" i="20"/>
  <c r="I55" i="20"/>
  <c r="H55" i="20"/>
  <c r="G55" i="20"/>
  <c r="F55" i="20"/>
  <c r="E55" i="20"/>
  <c r="D55" i="20"/>
  <c r="C55" i="20"/>
  <c r="B55" i="20"/>
  <c r="AD54" i="20"/>
  <c r="AC54" i="20"/>
  <c r="AB54" i="20"/>
  <c r="AA54" i="20"/>
  <c r="Z54" i="20"/>
  <c r="Y54" i="20"/>
  <c r="X54" i="20"/>
  <c r="W54" i="20"/>
  <c r="V54" i="20"/>
  <c r="U54" i="20"/>
  <c r="T54" i="20"/>
  <c r="S54" i="20"/>
  <c r="R54" i="20"/>
  <c r="Q54" i="20"/>
  <c r="P54" i="20"/>
  <c r="O54" i="20"/>
  <c r="N54" i="20"/>
  <c r="M54" i="20"/>
  <c r="L54" i="20"/>
  <c r="K54" i="20"/>
  <c r="J54" i="20"/>
  <c r="I54" i="20"/>
  <c r="H54" i="20"/>
  <c r="G54" i="20"/>
  <c r="F54" i="20"/>
  <c r="E54" i="20"/>
  <c r="D54" i="20"/>
  <c r="C54" i="20"/>
  <c r="B54" i="20"/>
  <c r="AD53" i="20"/>
  <c r="AC53" i="20"/>
  <c r="AB53" i="20"/>
  <c r="AA53" i="20"/>
  <c r="Z53" i="20"/>
  <c r="Y53" i="20"/>
  <c r="X53" i="20"/>
  <c r="W53" i="20"/>
  <c r="V53" i="20"/>
  <c r="U53" i="20"/>
  <c r="T53" i="20"/>
  <c r="S53" i="20"/>
  <c r="R53" i="20"/>
  <c r="Q53" i="20"/>
  <c r="P53" i="20"/>
  <c r="O53" i="20"/>
  <c r="N53" i="20"/>
  <c r="M53" i="20"/>
  <c r="L53" i="20"/>
  <c r="K53" i="20"/>
  <c r="J53" i="20"/>
  <c r="I53" i="20"/>
  <c r="H53" i="20"/>
  <c r="G53" i="20"/>
  <c r="F53" i="20"/>
  <c r="E53" i="20"/>
  <c r="D53" i="20"/>
  <c r="C53" i="20"/>
  <c r="B53" i="20"/>
  <c r="AD52" i="20"/>
  <c r="AC52" i="20"/>
  <c r="AB52" i="20"/>
  <c r="AA52" i="20"/>
  <c r="Z52" i="20"/>
  <c r="Y52" i="20"/>
  <c r="X52" i="20"/>
  <c r="W52" i="20"/>
  <c r="V52" i="20"/>
  <c r="U52" i="20"/>
  <c r="T52" i="20"/>
  <c r="S52" i="20"/>
  <c r="R52" i="20"/>
  <c r="Q52" i="20"/>
  <c r="P52" i="20"/>
  <c r="O52" i="20"/>
  <c r="N52" i="20"/>
  <c r="M52" i="20"/>
  <c r="L52" i="20"/>
  <c r="K52" i="20"/>
  <c r="J52" i="20"/>
  <c r="I52" i="20"/>
  <c r="H52" i="20"/>
  <c r="G52" i="20"/>
  <c r="F52" i="20"/>
  <c r="E52" i="20"/>
  <c r="D52" i="20"/>
  <c r="C52" i="20"/>
  <c r="B52" i="20"/>
  <c r="AD51" i="20"/>
  <c r="AC51" i="20"/>
  <c r="AB51" i="20"/>
  <c r="AA51" i="20"/>
  <c r="Z51" i="20"/>
  <c r="Y51" i="20"/>
  <c r="X51" i="20"/>
  <c r="W51" i="20"/>
  <c r="V51" i="20"/>
  <c r="U51" i="20"/>
  <c r="T51" i="20"/>
  <c r="S51" i="20"/>
  <c r="R51" i="20"/>
  <c r="Q51" i="20"/>
  <c r="P51" i="20"/>
  <c r="O51" i="20"/>
  <c r="N51" i="20"/>
  <c r="M51" i="20"/>
  <c r="L51" i="20"/>
  <c r="K51" i="20"/>
  <c r="J51" i="20"/>
  <c r="I51" i="20"/>
  <c r="H51" i="20"/>
  <c r="G51" i="20"/>
  <c r="F51" i="20"/>
  <c r="E51" i="20"/>
  <c r="D51" i="20"/>
  <c r="C51" i="20"/>
  <c r="B51" i="20"/>
  <c r="AD50" i="20"/>
  <c r="AC50" i="20"/>
  <c r="AB50" i="20"/>
  <c r="AA50" i="20"/>
  <c r="Z50" i="20"/>
  <c r="Y50" i="20"/>
  <c r="X50" i="20"/>
  <c r="W50" i="20"/>
  <c r="V50" i="20"/>
  <c r="U50" i="20"/>
  <c r="T50" i="20"/>
  <c r="S50" i="20"/>
  <c r="R50" i="20"/>
  <c r="Q50" i="20"/>
  <c r="P50" i="20"/>
  <c r="O50" i="20"/>
  <c r="N50" i="20"/>
  <c r="M50" i="20"/>
  <c r="L50" i="20"/>
  <c r="K50" i="20"/>
  <c r="J50" i="20"/>
  <c r="I50" i="20"/>
  <c r="H50" i="20"/>
  <c r="G50" i="20"/>
  <c r="F50" i="20"/>
  <c r="E50" i="20"/>
  <c r="D50" i="20"/>
  <c r="C50" i="20"/>
  <c r="B50" i="20"/>
  <c r="AD49" i="20"/>
  <c r="AC49" i="20"/>
  <c r="AB49" i="20"/>
  <c r="AA49" i="20"/>
  <c r="Z49" i="20"/>
  <c r="Y49" i="20"/>
  <c r="X49" i="20"/>
  <c r="W49" i="20"/>
  <c r="V49" i="20"/>
  <c r="U49" i="20"/>
  <c r="T49" i="20"/>
  <c r="S49" i="20"/>
  <c r="R49" i="20"/>
  <c r="Q49" i="20"/>
  <c r="P49" i="20"/>
  <c r="O49" i="20"/>
  <c r="N49" i="20"/>
  <c r="M49" i="20"/>
  <c r="L49" i="20"/>
  <c r="K49" i="20"/>
  <c r="J49" i="20"/>
  <c r="I49" i="20"/>
  <c r="H49" i="20"/>
  <c r="G49" i="20"/>
  <c r="F49" i="20"/>
  <c r="E49" i="20"/>
  <c r="D49" i="20"/>
  <c r="C49" i="20"/>
  <c r="B49" i="20"/>
  <c r="AD48" i="20"/>
  <c r="AC48" i="20"/>
  <c r="AB48" i="20"/>
  <c r="AA48" i="20"/>
  <c r="Z48" i="20"/>
  <c r="Y48" i="20"/>
  <c r="X48" i="20"/>
  <c r="W48" i="20"/>
  <c r="V48" i="20"/>
  <c r="U48" i="20"/>
  <c r="T48" i="20"/>
  <c r="S48" i="20"/>
  <c r="R48" i="20"/>
  <c r="Q48" i="20"/>
  <c r="P48" i="20"/>
  <c r="O48" i="20"/>
  <c r="N48" i="20"/>
  <c r="M48" i="20"/>
  <c r="L48" i="20"/>
  <c r="K48" i="20"/>
  <c r="J48" i="20"/>
  <c r="I48" i="20"/>
  <c r="H48" i="20"/>
  <c r="G48" i="20"/>
  <c r="F48" i="20"/>
  <c r="E48" i="20"/>
  <c r="D48" i="20"/>
  <c r="C48" i="20"/>
  <c r="B48" i="20"/>
  <c r="AD47" i="20"/>
  <c r="AC47" i="20"/>
  <c r="AB47" i="20"/>
  <c r="AA47" i="20"/>
  <c r="Z47" i="20"/>
  <c r="Y47" i="20"/>
  <c r="X47" i="20"/>
  <c r="W47" i="20"/>
  <c r="V47" i="20"/>
  <c r="U47" i="20"/>
  <c r="T47" i="20"/>
  <c r="S47" i="20"/>
  <c r="R47" i="20"/>
  <c r="Q47" i="20"/>
  <c r="P47" i="20"/>
  <c r="O47" i="20"/>
  <c r="N47" i="20"/>
  <c r="M47" i="20"/>
  <c r="L47" i="20"/>
  <c r="K47" i="20"/>
  <c r="J47" i="20"/>
  <c r="I47" i="20"/>
  <c r="H47" i="20"/>
  <c r="G47" i="20"/>
  <c r="F47" i="20"/>
  <c r="E47" i="20"/>
  <c r="D47" i="20"/>
  <c r="C47" i="20"/>
  <c r="B47" i="20"/>
  <c r="AD46" i="20"/>
  <c r="AC46" i="20"/>
  <c r="AB46" i="20"/>
  <c r="AA46" i="20"/>
  <c r="Z46" i="20"/>
  <c r="Y46" i="20"/>
  <c r="X46" i="20"/>
  <c r="W46" i="20"/>
  <c r="V46" i="20"/>
  <c r="U46" i="20"/>
  <c r="T46" i="20"/>
  <c r="S46" i="20"/>
  <c r="R46" i="20"/>
  <c r="Q46" i="20"/>
  <c r="P46" i="20"/>
  <c r="O46" i="20"/>
  <c r="N46" i="20"/>
  <c r="M46" i="20"/>
  <c r="L46" i="20"/>
  <c r="K46" i="20"/>
  <c r="J46" i="20"/>
  <c r="I46" i="20"/>
  <c r="H46" i="20"/>
  <c r="G46" i="20"/>
  <c r="F46" i="20"/>
  <c r="E46" i="20"/>
  <c r="D46" i="20"/>
  <c r="C46" i="20"/>
  <c r="B46" i="20"/>
  <c r="AC45" i="20"/>
  <c r="X45" i="20"/>
  <c r="W45" i="20"/>
  <c r="V45" i="20"/>
  <c r="U45" i="20"/>
  <c r="T45" i="20"/>
  <c r="S45" i="20"/>
  <c r="R45" i="20"/>
  <c r="Q45" i="20"/>
  <c r="P45" i="20"/>
  <c r="O45" i="20"/>
  <c r="N45" i="20"/>
  <c r="M45" i="20"/>
  <c r="L45" i="20"/>
  <c r="K45" i="20"/>
  <c r="J45" i="20"/>
  <c r="I45" i="20"/>
  <c r="H45" i="20"/>
  <c r="G45" i="20"/>
  <c r="F45" i="20"/>
  <c r="E45" i="20"/>
  <c r="D45" i="20"/>
  <c r="C45" i="20"/>
  <c r="B45" i="20"/>
  <c r="AD44" i="20"/>
  <c r="AC44" i="20"/>
  <c r="AB44" i="20"/>
  <c r="AA44" i="20"/>
  <c r="Z44" i="20"/>
  <c r="Y44" i="20"/>
  <c r="X44" i="20"/>
  <c r="W44" i="20"/>
  <c r="V44" i="20"/>
  <c r="U44" i="20"/>
  <c r="T44" i="20"/>
  <c r="S44" i="20"/>
  <c r="R44" i="20"/>
  <c r="Q44" i="20"/>
  <c r="P44" i="20"/>
  <c r="O44" i="20"/>
  <c r="N44" i="20"/>
  <c r="M44" i="20"/>
  <c r="L44" i="20"/>
  <c r="K44" i="20"/>
  <c r="J44" i="20"/>
  <c r="I44" i="20"/>
  <c r="H44" i="20"/>
  <c r="G44" i="20"/>
  <c r="F44" i="20"/>
  <c r="E44" i="20"/>
  <c r="D44" i="20"/>
  <c r="C44" i="20"/>
  <c r="B44" i="20"/>
  <c r="AD43" i="20"/>
  <c r="AC43" i="20"/>
  <c r="AB43" i="20"/>
  <c r="AA43" i="20"/>
  <c r="Z43" i="20"/>
  <c r="Y43" i="20"/>
  <c r="X43" i="20"/>
  <c r="W43" i="20"/>
  <c r="V43" i="20"/>
  <c r="U43" i="20"/>
  <c r="T43" i="20"/>
  <c r="S43" i="20"/>
  <c r="R43" i="20"/>
  <c r="Q43" i="20"/>
  <c r="P43" i="20"/>
  <c r="O43" i="20"/>
  <c r="N43" i="20"/>
  <c r="M43" i="20"/>
  <c r="L43" i="20"/>
  <c r="K43" i="20"/>
  <c r="J43" i="20"/>
  <c r="I43" i="20"/>
  <c r="H43" i="20"/>
  <c r="G43" i="20"/>
  <c r="F43" i="20"/>
  <c r="E43" i="20"/>
  <c r="D43" i="20"/>
  <c r="C43" i="20"/>
  <c r="B43" i="20"/>
  <c r="AD42" i="20"/>
  <c r="AC42" i="20"/>
  <c r="AB42" i="20"/>
  <c r="AA42" i="20"/>
  <c r="Z42" i="20"/>
  <c r="Y42" i="20"/>
  <c r="X42" i="20"/>
  <c r="W42" i="20"/>
  <c r="V42" i="20"/>
  <c r="U42" i="20"/>
  <c r="T42" i="20"/>
  <c r="S42" i="20"/>
  <c r="R42" i="20"/>
  <c r="Q42" i="20"/>
  <c r="P42" i="20"/>
  <c r="O42" i="20"/>
  <c r="N42" i="20"/>
  <c r="M42" i="20"/>
  <c r="L42" i="20"/>
  <c r="K42" i="20"/>
  <c r="J42" i="20"/>
  <c r="I42" i="20"/>
  <c r="H42" i="20"/>
  <c r="G42" i="20"/>
  <c r="F42" i="20"/>
  <c r="E42" i="20"/>
  <c r="D42" i="20"/>
  <c r="C42" i="20"/>
  <c r="B42" i="20"/>
  <c r="AD41" i="20"/>
  <c r="AC41" i="20"/>
  <c r="AB41" i="20"/>
  <c r="AA41" i="20"/>
  <c r="Z41" i="20"/>
  <c r="Y41" i="20"/>
  <c r="X41" i="20"/>
  <c r="W41" i="20"/>
  <c r="V41" i="20"/>
  <c r="U41" i="20"/>
  <c r="T41" i="20"/>
  <c r="S41" i="20"/>
  <c r="R41" i="20"/>
  <c r="Q41" i="20"/>
  <c r="P41" i="20"/>
  <c r="O41" i="20"/>
  <c r="N41" i="20"/>
  <c r="M41" i="20"/>
  <c r="L41" i="20"/>
  <c r="K41" i="20"/>
  <c r="J41" i="20"/>
  <c r="I41" i="20"/>
  <c r="H41" i="20"/>
  <c r="G41" i="20"/>
  <c r="F41" i="20"/>
  <c r="E41" i="20"/>
  <c r="D41" i="20"/>
  <c r="C41" i="20"/>
  <c r="B41" i="20"/>
  <c r="AD40"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D40" i="20"/>
  <c r="C40" i="20"/>
  <c r="B40" i="20"/>
  <c r="AD39" i="20"/>
  <c r="AC39" i="20"/>
  <c r="AB39" i="20"/>
  <c r="AA39" i="20"/>
  <c r="Z39" i="20"/>
  <c r="Y39" i="20"/>
  <c r="X39" i="20"/>
  <c r="W39" i="20"/>
  <c r="V39" i="20"/>
  <c r="U39" i="20"/>
  <c r="T39" i="20"/>
  <c r="S39" i="20"/>
  <c r="R39" i="20"/>
  <c r="Q39" i="20"/>
  <c r="P39" i="20"/>
  <c r="O39" i="20"/>
  <c r="N39" i="20"/>
  <c r="M39" i="20"/>
  <c r="L39" i="20"/>
  <c r="K39" i="20"/>
  <c r="J39" i="20"/>
  <c r="I39" i="20"/>
  <c r="H39" i="20"/>
  <c r="G39" i="20"/>
  <c r="F39" i="20"/>
  <c r="E39" i="20"/>
  <c r="D39" i="20"/>
  <c r="C39" i="20"/>
  <c r="B39" i="20"/>
  <c r="AD38" i="20"/>
  <c r="AC38" i="20"/>
  <c r="AB38" i="20"/>
  <c r="AA38" i="20"/>
  <c r="Z38" i="20"/>
  <c r="Y38" i="20"/>
  <c r="X38" i="20"/>
  <c r="W38" i="20"/>
  <c r="V38" i="20"/>
  <c r="U38" i="20"/>
  <c r="T38" i="20"/>
  <c r="S38" i="20"/>
  <c r="R38" i="20"/>
  <c r="Q38" i="20"/>
  <c r="P38" i="20"/>
  <c r="O38" i="20"/>
  <c r="N38" i="20"/>
  <c r="M38" i="20"/>
  <c r="L38" i="20"/>
  <c r="K38" i="20"/>
  <c r="J38" i="20"/>
  <c r="I38" i="20"/>
  <c r="H38" i="20"/>
  <c r="G38" i="20"/>
  <c r="F38" i="20"/>
  <c r="E38" i="20"/>
  <c r="D38" i="20"/>
  <c r="C38" i="20"/>
  <c r="B38" i="20"/>
  <c r="AD37" i="20"/>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D37" i="20"/>
  <c r="C37" i="20"/>
  <c r="B37" i="20"/>
  <c r="AD36" i="20"/>
  <c r="AC36" i="20"/>
  <c r="AB36" i="20"/>
  <c r="AA36" i="20"/>
  <c r="Z36" i="20"/>
  <c r="Y36" i="20"/>
  <c r="X36" i="20"/>
  <c r="W36" i="20"/>
  <c r="V36" i="20"/>
  <c r="U36" i="20"/>
  <c r="T36" i="20"/>
  <c r="S36" i="20"/>
  <c r="R36" i="20"/>
  <c r="Q36" i="20"/>
  <c r="P36" i="20"/>
  <c r="O36" i="20"/>
  <c r="N36" i="20"/>
  <c r="M36" i="20"/>
  <c r="L36" i="20"/>
  <c r="K36" i="20"/>
  <c r="J36" i="20"/>
  <c r="I36" i="20"/>
  <c r="H36" i="20"/>
  <c r="G36" i="20"/>
  <c r="F36" i="20"/>
  <c r="E36" i="20"/>
  <c r="D36" i="20"/>
  <c r="C36" i="20"/>
  <c r="B36" i="20"/>
  <c r="AD35" i="20"/>
  <c r="AC35" i="20"/>
  <c r="AB35" i="20"/>
  <c r="AA35" i="20"/>
  <c r="Z35" i="20"/>
  <c r="Y35" i="20"/>
  <c r="X35" i="20"/>
  <c r="W35" i="20"/>
  <c r="V35" i="20"/>
  <c r="U35" i="20"/>
  <c r="T35" i="20"/>
  <c r="S35" i="20"/>
  <c r="R35" i="20"/>
  <c r="Q35" i="20"/>
  <c r="P35" i="20"/>
  <c r="O35" i="20"/>
  <c r="N35" i="20"/>
  <c r="M35" i="20"/>
  <c r="L35" i="20"/>
  <c r="K35" i="20"/>
  <c r="J35" i="20"/>
  <c r="I35" i="20"/>
  <c r="H35" i="20"/>
  <c r="G35" i="20"/>
  <c r="F35" i="20"/>
  <c r="E35" i="20"/>
  <c r="D35" i="20"/>
  <c r="C35" i="20"/>
  <c r="B35" i="20"/>
  <c r="AD34" i="20"/>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D34" i="20"/>
  <c r="C34" i="20"/>
  <c r="B34" i="20"/>
  <c r="AD33" i="20"/>
  <c r="AC33" i="20"/>
  <c r="AB33" i="20"/>
  <c r="AA33" i="20"/>
  <c r="Z33" i="20"/>
  <c r="Y33" i="20"/>
  <c r="X33" i="20"/>
  <c r="W33" i="20"/>
  <c r="V33" i="20"/>
  <c r="U33" i="20"/>
  <c r="T33" i="20"/>
  <c r="S33" i="20"/>
  <c r="R33" i="20"/>
  <c r="Q33" i="20"/>
  <c r="P33" i="20"/>
  <c r="O33" i="20"/>
  <c r="N33" i="20"/>
  <c r="M33" i="20"/>
  <c r="L33" i="20"/>
  <c r="K33" i="20"/>
  <c r="J33" i="20"/>
  <c r="I33" i="20"/>
  <c r="H33" i="20"/>
  <c r="G33" i="20"/>
  <c r="F33" i="20"/>
  <c r="E33" i="20"/>
  <c r="D33" i="20"/>
  <c r="C33" i="20"/>
  <c r="B33" i="20"/>
  <c r="AD32" i="20"/>
  <c r="AC32" i="20"/>
  <c r="AB32" i="20"/>
  <c r="AA32" i="20"/>
  <c r="Z32" i="20"/>
  <c r="Y32" i="20"/>
  <c r="X32" i="20"/>
  <c r="W32" i="20"/>
  <c r="V32" i="20"/>
  <c r="U32" i="20"/>
  <c r="T32" i="20"/>
  <c r="S32" i="20"/>
  <c r="R32" i="20"/>
  <c r="Q32" i="20"/>
  <c r="P32" i="20"/>
  <c r="O32" i="20"/>
  <c r="N32" i="20"/>
  <c r="M32" i="20"/>
  <c r="L32" i="20"/>
  <c r="K32" i="20"/>
  <c r="J32" i="20"/>
  <c r="I32" i="20"/>
  <c r="H32" i="20"/>
  <c r="G32" i="20"/>
  <c r="F32" i="20"/>
  <c r="E32" i="20"/>
  <c r="D32" i="20"/>
  <c r="C32" i="20"/>
  <c r="B32" i="20"/>
  <c r="AD31" i="20"/>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D31" i="20"/>
  <c r="C31" i="20"/>
  <c r="B31" i="20"/>
  <c r="AD30" i="20"/>
  <c r="AC30" i="20"/>
  <c r="AB30" i="20"/>
  <c r="AA30" i="20"/>
  <c r="Z30" i="20"/>
  <c r="Y30" i="20"/>
  <c r="X30" i="20"/>
  <c r="W30" i="20"/>
  <c r="V30" i="20"/>
  <c r="U30" i="20"/>
  <c r="T30" i="20"/>
  <c r="S30" i="20"/>
  <c r="R30" i="20"/>
  <c r="Q30" i="20"/>
  <c r="P30" i="20"/>
  <c r="O30" i="20"/>
  <c r="N30" i="20"/>
  <c r="M30" i="20"/>
  <c r="L30" i="20"/>
  <c r="K30" i="20"/>
  <c r="J30" i="20"/>
  <c r="I30" i="20"/>
  <c r="H30" i="20"/>
  <c r="G30" i="20"/>
  <c r="F30" i="20"/>
  <c r="E30" i="20"/>
  <c r="D30" i="20"/>
  <c r="C30" i="20"/>
  <c r="B30" i="20"/>
  <c r="AD29" i="20"/>
  <c r="AC29" i="20"/>
  <c r="AB29" i="20"/>
  <c r="AA29" i="20"/>
  <c r="Z29" i="20"/>
  <c r="Y29" i="20"/>
  <c r="X29" i="20"/>
  <c r="W29" i="20"/>
  <c r="V29" i="20"/>
  <c r="U29" i="20"/>
  <c r="T29" i="20"/>
  <c r="S29" i="20"/>
  <c r="R29" i="20"/>
  <c r="Q29" i="20"/>
  <c r="P29" i="20"/>
  <c r="O29" i="20"/>
  <c r="N29" i="20"/>
  <c r="M29" i="20"/>
  <c r="L29" i="20"/>
  <c r="K29" i="20"/>
  <c r="J29" i="20"/>
  <c r="I29" i="20"/>
  <c r="H29" i="20"/>
  <c r="G29" i="20"/>
  <c r="F29" i="20"/>
  <c r="E29" i="20"/>
  <c r="D29" i="20"/>
  <c r="C29" i="20"/>
  <c r="B29" i="20"/>
  <c r="AD28" i="20"/>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D28" i="20"/>
  <c r="C28" i="20"/>
  <c r="B28" i="20"/>
  <c r="AD27" i="20"/>
  <c r="AC27" i="20"/>
  <c r="AB27" i="20"/>
  <c r="AA27" i="20"/>
  <c r="Z27" i="20"/>
  <c r="Y27" i="20"/>
  <c r="X27" i="20"/>
  <c r="W27" i="20"/>
  <c r="V27" i="20"/>
  <c r="U27" i="20"/>
  <c r="T27" i="20"/>
  <c r="S27" i="20"/>
  <c r="R27" i="20"/>
  <c r="Q27" i="20"/>
  <c r="P27" i="20"/>
  <c r="O27" i="20"/>
  <c r="N27" i="20"/>
  <c r="M27" i="20"/>
  <c r="L27" i="20"/>
  <c r="K27" i="20"/>
  <c r="J27" i="20"/>
  <c r="I27" i="20"/>
  <c r="H27" i="20"/>
  <c r="G27" i="20"/>
  <c r="F27" i="20"/>
  <c r="E27" i="20"/>
  <c r="D27" i="20"/>
  <c r="C27" i="20"/>
  <c r="B27" i="20"/>
  <c r="AD26" i="20"/>
  <c r="AC26" i="20"/>
  <c r="AB26" i="20"/>
  <c r="AA26" i="20"/>
  <c r="Z26" i="20"/>
  <c r="Y26" i="20"/>
  <c r="X26" i="20"/>
  <c r="W26" i="20"/>
  <c r="V26" i="20"/>
  <c r="U26" i="20"/>
  <c r="T26" i="20"/>
  <c r="S26" i="20"/>
  <c r="R26" i="20"/>
  <c r="Q26" i="20"/>
  <c r="P26" i="20"/>
  <c r="O26" i="20"/>
  <c r="N26" i="20"/>
  <c r="M26" i="20"/>
  <c r="L26" i="20"/>
  <c r="K26" i="20"/>
  <c r="J26" i="20"/>
  <c r="I26" i="20"/>
  <c r="H26" i="20"/>
  <c r="G26" i="20"/>
  <c r="F26" i="20"/>
  <c r="E26" i="20"/>
  <c r="D26" i="20"/>
  <c r="C26" i="20"/>
  <c r="B26" i="20"/>
  <c r="AD25" i="20"/>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D25" i="20"/>
  <c r="C25" i="20"/>
  <c r="B25" i="20"/>
  <c r="AD24" i="20"/>
  <c r="AC24" i="20"/>
  <c r="AB24" i="20"/>
  <c r="AA24" i="20"/>
  <c r="Z24" i="20"/>
  <c r="Y24" i="20"/>
  <c r="X24" i="20"/>
  <c r="W24" i="20"/>
  <c r="V24" i="20"/>
  <c r="U24" i="20"/>
  <c r="T24" i="20"/>
  <c r="S24" i="20"/>
  <c r="R24" i="20"/>
  <c r="Q24" i="20"/>
  <c r="P24" i="20"/>
  <c r="O24" i="20"/>
  <c r="N24" i="20"/>
  <c r="M24" i="20"/>
  <c r="L24" i="20"/>
  <c r="K24" i="20"/>
  <c r="J24" i="20"/>
  <c r="I24" i="20"/>
  <c r="H24" i="20"/>
  <c r="G24" i="20"/>
  <c r="F24" i="20"/>
  <c r="E24" i="20"/>
  <c r="D24" i="20"/>
  <c r="C24" i="20"/>
  <c r="B24" i="20"/>
  <c r="AD23" i="20"/>
  <c r="AC23" i="20"/>
  <c r="AB23" i="20"/>
  <c r="AA23" i="20"/>
  <c r="Z23" i="20"/>
  <c r="Y23" i="20"/>
  <c r="X23" i="20"/>
  <c r="W23" i="20"/>
  <c r="V23" i="20"/>
  <c r="U23" i="20"/>
  <c r="T23" i="20"/>
  <c r="S23" i="20"/>
  <c r="R23" i="20"/>
  <c r="Q23" i="20"/>
  <c r="P23" i="20"/>
  <c r="O23" i="20"/>
  <c r="N23" i="20"/>
  <c r="M23" i="20"/>
  <c r="L23" i="20"/>
  <c r="K23" i="20"/>
  <c r="J23" i="20"/>
  <c r="I23" i="20"/>
  <c r="H23" i="20"/>
  <c r="G23" i="20"/>
  <c r="F23" i="20"/>
  <c r="E23" i="20"/>
  <c r="D23" i="20"/>
  <c r="C23" i="20"/>
  <c r="B23" i="20"/>
  <c r="AD22" i="20"/>
  <c r="AC22" i="20"/>
  <c r="AB22" i="20"/>
  <c r="AA22" i="20"/>
  <c r="Z22" i="20"/>
  <c r="Y22" i="20"/>
  <c r="X22" i="20"/>
  <c r="W22" i="20"/>
  <c r="V22" i="20"/>
  <c r="U22" i="20"/>
  <c r="T22" i="20"/>
  <c r="S22" i="20"/>
  <c r="R22" i="20"/>
  <c r="Q22" i="20"/>
  <c r="P22" i="20"/>
  <c r="O22" i="20"/>
  <c r="N22" i="20"/>
  <c r="M22" i="20"/>
  <c r="L22" i="20"/>
  <c r="K22" i="20"/>
  <c r="J22" i="20"/>
  <c r="I22" i="20"/>
  <c r="H22" i="20"/>
  <c r="G22" i="20"/>
  <c r="F22" i="20"/>
  <c r="E22" i="20"/>
  <c r="D22" i="20"/>
  <c r="C22" i="20"/>
  <c r="B22" i="20"/>
  <c r="AC21" i="20"/>
  <c r="X21" i="20"/>
  <c r="W21" i="20"/>
  <c r="V21" i="20"/>
  <c r="U21" i="20"/>
  <c r="T21" i="20"/>
  <c r="S21" i="20"/>
  <c r="R21" i="20"/>
  <c r="Q21" i="20"/>
  <c r="P21" i="20"/>
  <c r="O21" i="20"/>
  <c r="N21" i="20"/>
  <c r="M21" i="20"/>
  <c r="L21" i="20"/>
  <c r="K21" i="20"/>
  <c r="J21" i="20"/>
  <c r="I21" i="20"/>
  <c r="H21" i="20"/>
  <c r="G21" i="20"/>
  <c r="F21" i="20"/>
  <c r="E21" i="20"/>
  <c r="D21" i="20"/>
  <c r="C21" i="20"/>
  <c r="B21" i="20"/>
  <c r="AC20" i="20"/>
  <c r="X20" i="20"/>
  <c r="V20" i="20"/>
  <c r="U20" i="20"/>
  <c r="S20" i="20"/>
  <c r="R20" i="20"/>
  <c r="Q20" i="20"/>
  <c r="P20" i="20"/>
  <c r="O20" i="20"/>
  <c r="N20" i="20"/>
  <c r="M20" i="20"/>
  <c r="L20" i="20"/>
  <c r="K20" i="20"/>
  <c r="J20" i="20"/>
  <c r="I20" i="20"/>
  <c r="H20" i="20"/>
  <c r="G20" i="20"/>
  <c r="F20" i="20"/>
  <c r="E20" i="20"/>
  <c r="D20" i="20"/>
  <c r="C20" i="20"/>
  <c r="B20" i="20"/>
  <c r="AD19" i="20"/>
  <c r="AC19" i="20"/>
  <c r="AB19" i="20"/>
  <c r="AA19" i="20"/>
  <c r="Z19" i="20"/>
  <c r="Y19" i="20"/>
  <c r="X19" i="20"/>
  <c r="W19" i="20"/>
  <c r="V19" i="20"/>
  <c r="U19" i="20"/>
  <c r="T19" i="20"/>
  <c r="S19" i="20"/>
  <c r="R19" i="20"/>
  <c r="Q19" i="20"/>
  <c r="P19" i="20"/>
  <c r="O19" i="20"/>
  <c r="N19" i="20"/>
  <c r="M19" i="20"/>
  <c r="L19" i="20"/>
  <c r="K19" i="20"/>
  <c r="J19" i="20"/>
  <c r="I19" i="20"/>
  <c r="H19" i="20"/>
  <c r="G19" i="20"/>
  <c r="F19" i="20"/>
  <c r="E19" i="20"/>
  <c r="D19" i="20"/>
  <c r="C19" i="20"/>
  <c r="B19" i="20"/>
  <c r="AD18" i="20"/>
  <c r="AC18" i="20"/>
  <c r="AB18" i="20"/>
  <c r="AA18" i="20"/>
  <c r="Z18" i="20"/>
  <c r="Y18" i="20"/>
  <c r="X18" i="20"/>
  <c r="W18" i="20"/>
  <c r="V18" i="20"/>
  <c r="U18" i="20"/>
  <c r="T18" i="20"/>
  <c r="S18" i="20"/>
  <c r="R18" i="20"/>
  <c r="Q18" i="20"/>
  <c r="P18" i="20"/>
  <c r="O18" i="20"/>
  <c r="N18" i="20"/>
  <c r="M18" i="20"/>
  <c r="L18" i="20"/>
  <c r="K18" i="20"/>
  <c r="J18" i="20"/>
  <c r="I18" i="20"/>
  <c r="H18" i="20"/>
  <c r="G18" i="20"/>
  <c r="F18" i="20"/>
  <c r="E18" i="20"/>
  <c r="D18" i="20"/>
  <c r="C18" i="20"/>
  <c r="B18" i="20"/>
  <c r="AD17" i="20"/>
  <c r="AC17" i="20"/>
  <c r="X17" i="20"/>
  <c r="V17" i="20"/>
  <c r="U17" i="20"/>
  <c r="S17" i="20"/>
  <c r="R17" i="20"/>
  <c r="Q17" i="20"/>
  <c r="P17" i="20"/>
  <c r="O17" i="20"/>
  <c r="N17" i="20"/>
  <c r="M17" i="20"/>
  <c r="L17" i="20"/>
  <c r="K17" i="20"/>
  <c r="J17" i="20"/>
  <c r="I17" i="20"/>
  <c r="H17" i="20"/>
  <c r="G17" i="20"/>
  <c r="F17" i="20"/>
  <c r="E17" i="20"/>
  <c r="D17" i="20"/>
  <c r="C17" i="20"/>
  <c r="B17" i="20"/>
  <c r="AD16" i="20"/>
  <c r="AC16" i="20"/>
  <c r="AB16" i="20"/>
  <c r="AA16" i="20"/>
  <c r="Z16" i="20"/>
  <c r="Y16" i="20"/>
  <c r="X16" i="20"/>
  <c r="W16" i="20"/>
  <c r="V16" i="20"/>
  <c r="U16" i="20"/>
  <c r="T16" i="20"/>
  <c r="S16" i="20"/>
  <c r="R16" i="20"/>
  <c r="Q16" i="20"/>
  <c r="P16" i="20"/>
  <c r="O16" i="20"/>
  <c r="N16" i="20"/>
  <c r="M16" i="20"/>
  <c r="L16" i="20"/>
  <c r="K16" i="20"/>
  <c r="J16" i="20"/>
  <c r="I16" i="20"/>
  <c r="H16" i="20"/>
  <c r="G16" i="20"/>
  <c r="F16" i="20"/>
  <c r="E16" i="20"/>
  <c r="D16" i="20"/>
  <c r="C16" i="20"/>
  <c r="B16" i="20"/>
  <c r="AD15" i="20"/>
  <c r="AC15" i="20"/>
  <c r="AB15" i="20"/>
  <c r="AA15" i="20"/>
  <c r="Z15" i="20"/>
  <c r="Y15" i="20"/>
  <c r="X15" i="20"/>
  <c r="W15" i="20"/>
  <c r="V15" i="20"/>
  <c r="U15" i="20"/>
  <c r="T15" i="20"/>
  <c r="S15" i="20"/>
  <c r="R15" i="20"/>
  <c r="Q15" i="20"/>
  <c r="P15" i="20"/>
  <c r="O15" i="20"/>
  <c r="N15" i="20"/>
  <c r="M15" i="20"/>
  <c r="L15" i="20"/>
  <c r="K15" i="20"/>
  <c r="J15" i="20"/>
  <c r="I15" i="20"/>
  <c r="H15" i="20"/>
  <c r="G15" i="20"/>
  <c r="F15" i="20"/>
  <c r="E15" i="20"/>
  <c r="D15" i="20"/>
  <c r="C15" i="20"/>
  <c r="B15" i="20"/>
  <c r="AD14" i="20"/>
  <c r="AC14" i="20"/>
  <c r="AB14" i="20"/>
  <c r="AA14" i="20"/>
  <c r="Z14" i="20"/>
  <c r="Y14" i="20"/>
  <c r="X14" i="20"/>
  <c r="W14" i="20"/>
  <c r="V14" i="20"/>
  <c r="U14" i="20"/>
  <c r="T14" i="20"/>
  <c r="S14" i="20"/>
  <c r="R14" i="20"/>
  <c r="Q14" i="20"/>
  <c r="P14" i="20"/>
  <c r="O14" i="20"/>
  <c r="N14" i="20"/>
  <c r="M14" i="20"/>
  <c r="L14" i="20"/>
  <c r="K14" i="20"/>
  <c r="J14" i="20"/>
  <c r="I14" i="20"/>
  <c r="H14" i="20"/>
  <c r="G14" i="20"/>
  <c r="F14" i="20"/>
  <c r="E14" i="20"/>
  <c r="D14" i="20"/>
  <c r="C14" i="20"/>
  <c r="B14" i="20"/>
  <c r="AD13" i="20"/>
  <c r="AC13" i="20"/>
  <c r="AB13" i="20"/>
  <c r="AA13" i="20"/>
  <c r="Z13" i="20"/>
  <c r="Y13" i="20"/>
  <c r="X13" i="20"/>
  <c r="W13" i="20"/>
  <c r="V13" i="20"/>
  <c r="U13" i="20"/>
  <c r="T13" i="20"/>
  <c r="S13" i="20"/>
  <c r="R13" i="20"/>
  <c r="Q13" i="20"/>
  <c r="P13" i="20"/>
  <c r="O13" i="20"/>
  <c r="N13" i="20"/>
  <c r="M13" i="20"/>
  <c r="L13" i="20"/>
  <c r="K13" i="20"/>
  <c r="J13" i="20"/>
  <c r="I13" i="20"/>
  <c r="H13" i="20"/>
  <c r="G13" i="20"/>
  <c r="F13" i="20"/>
  <c r="E13" i="20"/>
  <c r="D13" i="20"/>
  <c r="C13" i="20"/>
  <c r="B13"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C12" i="20"/>
  <c r="B12" i="20"/>
  <c r="AD11" i="20"/>
  <c r="AC11" i="20"/>
  <c r="AB11" i="20"/>
  <c r="AA11" i="20"/>
  <c r="Z11" i="20"/>
  <c r="Y11" i="20"/>
  <c r="X11" i="20"/>
  <c r="W11" i="20"/>
  <c r="V11" i="20"/>
  <c r="U11" i="20"/>
  <c r="T11" i="20"/>
  <c r="S11" i="20"/>
  <c r="R11" i="20"/>
  <c r="Q11" i="20"/>
  <c r="P11" i="20"/>
  <c r="O11" i="20"/>
  <c r="N11" i="20"/>
  <c r="M11" i="20"/>
  <c r="L11" i="20"/>
  <c r="K11" i="20"/>
  <c r="J11" i="20"/>
  <c r="I11" i="20"/>
  <c r="H11" i="20"/>
  <c r="G11" i="20"/>
  <c r="F11" i="20"/>
  <c r="E11" i="20"/>
  <c r="D11" i="20"/>
  <c r="C11" i="20"/>
  <c r="B11" i="20"/>
  <c r="AD10" i="20"/>
  <c r="AC10" i="20"/>
  <c r="AB10" i="20"/>
  <c r="AA10" i="20"/>
  <c r="Z10" i="20"/>
  <c r="Y10" i="20"/>
  <c r="X10" i="20"/>
  <c r="W10" i="20"/>
  <c r="V10" i="20"/>
  <c r="U10" i="20"/>
  <c r="T10" i="20"/>
  <c r="S10" i="20"/>
  <c r="R10" i="20"/>
  <c r="Q10" i="20"/>
  <c r="P10" i="20"/>
  <c r="O10" i="20"/>
  <c r="N10" i="20"/>
  <c r="M10" i="20"/>
  <c r="L10" i="20"/>
  <c r="K10" i="20"/>
  <c r="J10" i="20"/>
  <c r="I10" i="20"/>
  <c r="H10" i="20"/>
  <c r="G10" i="20"/>
  <c r="F10" i="20"/>
  <c r="E10" i="20"/>
  <c r="D10" i="20"/>
  <c r="C10" i="20"/>
  <c r="B10" i="20"/>
  <c r="AD9" i="20"/>
  <c r="AC9" i="20"/>
  <c r="AB9" i="20"/>
  <c r="AA9" i="20"/>
  <c r="Z9" i="20"/>
  <c r="Y9" i="20"/>
  <c r="X9" i="20"/>
  <c r="W9" i="20"/>
  <c r="V9" i="20"/>
  <c r="U9" i="20"/>
  <c r="T9" i="20"/>
  <c r="S9" i="20"/>
  <c r="R9" i="20"/>
  <c r="Q9" i="20"/>
  <c r="P9" i="20"/>
  <c r="O9" i="20"/>
  <c r="N9" i="20"/>
  <c r="M9" i="20"/>
  <c r="L9" i="20"/>
  <c r="K9" i="20"/>
  <c r="J9" i="20"/>
  <c r="I9" i="20"/>
  <c r="H9" i="20"/>
  <c r="G9" i="20"/>
  <c r="F9" i="20"/>
  <c r="E9" i="20"/>
  <c r="D9" i="20"/>
  <c r="C9" i="20"/>
  <c r="B9" i="20"/>
  <c r="AC8" i="20"/>
  <c r="Y8" i="20"/>
  <c r="X8" i="20"/>
  <c r="V8" i="20"/>
  <c r="U8" i="20"/>
  <c r="S8" i="20"/>
  <c r="R8" i="20"/>
  <c r="Q8" i="20"/>
  <c r="P8" i="20"/>
  <c r="O8" i="20"/>
  <c r="N8" i="20"/>
  <c r="M8" i="20"/>
  <c r="L8" i="20"/>
  <c r="K8" i="20"/>
  <c r="J8" i="20"/>
  <c r="I8" i="20"/>
  <c r="H8" i="20"/>
  <c r="G8" i="20"/>
  <c r="F8" i="20"/>
  <c r="E8" i="20"/>
  <c r="D8" i="20"/>
  <c r="C8" i="20"/>
  <c r="B8" i="20"/>
  <c r="AC7" i="20"/>
  <c r="X7" i="20"/>
  <c r="V7" i="20"/>
  <c r="U7" i="20"/>
  <c r="S7" i="20"/>
  <c r="R7" i="20"/>
  <c r="Q7" i="20"/>
  <c r="P7" i="20"/>
  <c r="O7" i="20"/>
  <c r="N7" i="20"/>
  <c r="M7" i="20"/>
  <c r="L7" i="20"/>
  <c r="K7" i="20"/>
  <c r="J7" i="20"/>
  <c r="I7" i="20"/>
  <c r="H7" i="20"/>
  <c r="G7" i="20"/>
  <c r="F7" i="20"/>
  <c r="E7" i="20"/>
  <c r="D7" i="20"/>
  <c r="C7" i="20"/>
  <c r="B7" i="20"/>
  <c r="C7" i="19"/>
  <c r="AD120" i="19"/>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D120" i="19"/>
  <c r="C120" i="19"/>
  <c r="B120" i="19"/>
  <c r="AD119" i="19"/>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D119" i="19"/>
  <c r="C119" i="19"/>
  <c r="B119" i="19"/>
  <c r="AD118" i="19"/>
  <c r="AC118" i="19"/>
  <c r="AB118" i="19"/>
  <c r="AA118" i="19"/>
  <c r="Z118" i="19"/>
  <c r="Y118" i="19"/>
  <c r="X118" i="19"/>
  <c r="W118" i="19"/>
  <c r="V118" i="19"/>
  <c r="U118" i="19"/>
  <c r="T118" i="19"/>
  <c r="S118" i="19"/>
  <c r="R118" i="19"/>
  <c r="Q118" i="19"/>
  <c r="P118" i="19"/>
  <c r="O118" i="19"/>
  <c r="N118" i="19"/>
  <c r="M118" i="19"/>
  <c r="L118" i="19"/>
  <c r="K118" i="19"/>
  <c r="J118" i="19"/>
  <c r="I118" i="19"/>
  <c r="H118" i="19"/>
  <c r="AD117" i="19"/>
  <c r="AC117" i="19"/>
  <c r="AB117" i="19"/>
  <c r="AA117" i="19"/>
  <c r="Z117" i="19"/>
  <c r="Y117" i="19"/>
  <c r="X117" i="19"/>
  <c r="W117" i="19"/>
  <c r="V117" i="19"/>
  <c r="U117" i="19"/>
  <c r="T117" i="19"/>
  <c r="S117" i="19"/>
  <c r="R117" i="19"/>
  <c r="Q117" i="19"/>
  <c r="P117" i="19"/>
  <c r="O117" i="19"/>
  <c r="N117" i="19"/>
  <c r="M117" i="19"/>
  <c r="L117" i="19"/>
  <c r="K117" i="19"/>
  <c r="J117" i="19"/>
  <c r="I117" i="19"/>
  <c r="H117" i="19"/>
  <c r="G117" i="19"/>
  <c r="F117" i="19"/>
  <c r="E117" i="19"/>
  <c r="D117" i="19"/>
  <c r="C117" i="19"/>
  <c r="B117" i="19"/>
  <c r="AD116" i="19"/>
  <c r="AC116" i="19"/>
  <c r="AB116" i="19"/>
  <c r="AA116" i="19"/>
  <c r="Z116" i="19"/>
  <c r="Y116" i="19"/>
  <c r="X116" i="19"/>
  <c r="W116" i="19"/>
  <c r="V116" i="19"/>
  <c r="U116" i="19"/>
  <c r="T116" i="19"/>
  <c r="S116" i="19"/>
  <c r="R116" i="19"/>
  <c r="Q116" i="19"/>
  <c r="P116" i="19"/>
  <c r="O116" i="19"/>
  <c r="N116" i="19"/>
  <c r="M116" i="19"/>
  <c r="L116" i="19"/>
  <c r="K116" i="19"/>
  <c r="J116" i="19"/>
  <c r="I116" i="19"/>
  <c r="H116" i="19"/>
  <c r="G116" i="19"/>
  <c r="F116" i="19"/>
  <c r="E116" i="19"/>
  <c r="D116" i="19"/>
  <c r="C116" i="19"/>
  <c r="B116" i="19"/>
  <c r="AD115" i="19"/>
  <c r="AC115" i="19"/>
  <c r="AB115" i="19"/>
  <c r="AA115" i="19"/>
  <c r="Z115" i="19"/>
  <c r="Y115" i="19"/>
  <c r="X115" i="19"/>
  <c r="W115" i="19"/>
  <c r="V115" i="19"/>
  <c r="U115" i="19"/>
  <c r="T115" i="19"/>
  <c r="S115" i="19"/>
  <c r="R115" i="19"/>
  <c r="Q115" i="19"/>
  <c r="P115" i="19"/>
  <c r="O115" i="19"/>
  <c r="N115" i="19"/>
  <c r="M115" i="19"/>
  <c r="L115" i="19"/>
  <c r="K115" i="19"/>
  <c r="J115" i="19"/>
  <c r="I115" i="19"/>
  <c r="H115" i="19"/>
  <c r="G115" i="19"/>
  <c r="F115" i="19"/>
  <c r="E115" i="19"/>
  <c r="D115" i="19"/>
  <c r="C115" i="19"/>
  <c r="B115" i="19"/>
  <c r="AD114" i="19"/>
  <c r="AC114" i="19"/>
  <c r="AB114" i="19"/>
  <c r="AA114" i="19"/>
  <c r="Z114" i="19"/>
  <c r="Y114" i="19"/>
  <c r="X114" i="19"/>
  <c r="W114" i="19"/>
  <c r="V114" i="19"/>
  <c r="U114" i="19"/>
  <c r="T114" i="19"/>
  <c r="S114" i="19"/>
  <c r="R114" i="19"/>
  <c r="Q114" i="19"/>
  <c r="P114" i="19"/>
  <c r="O114" i="19"/>
  <c r="N114" i="19"/>
  <c r="M114" i="19"/>
  <c r="L114" i="19"/>
  <c r="K114" i="19"/>
  <c r="J114" i="19"/>
  <c r="I114" i="19"/>
  <c r="H114" i="19"/>
  <c r="G114" i="19"/>
  <c r="F114" i="19"/>
  <c r="E114" i="19"/>
  <c r="D114" i="19"/>
  <c r="C114" i="19"/>
  <c r="B114" i="19"/>
  <c r="AD113" i="19"/>
  <c r="AC113" i="19"/>
  <c r="AB113" i="19"/>
  <c r="AA113" i="19"/>
  <c r="Z113" i="19"/>
  <c r="Y113" i="19"/>
  <c r="X113" i="19"/>
  <c r="W113" i="19"/>
  <c r="V113" i="19"/>
  <c r="U113" i="19"/>
  <c r="T113" i="19"/>
  <c r="S113" i="19"/>
  <c r="R113" i="19"/>
  <c r="Q113" i="19"/>
  <c r="P113" i="19"/>
  <c r="O113" i="19"/>
  <c r="N113" i="19"/>
  <c r="M113" i="19"/>
  <c r="L113" i="19"/>
  <c r="K113" i="19"/>
  <c r="J113" i="19"/>
  <c r="I113" i="19"/>
  <c r="H113" i="19"/>
  <c r="G113" i="19"/>
  <c r="F113" i="19"/>
  <c r="E113" i="19"/>
  <c r="D113" i="19"/>
  <c r="C113" i="19"/>
  <c r="B113" i="19"/>
  <c r="AD112" i="19"/>
  <c r="AC112" i="19"/>
  <c r="AB112" i="19"/>
  <c r="AA112" i="19"/>
  <c r="Z112" i="19"/>
  <c r="Y112" i="19"/>
  <c r="X112" i="19"/>
  <c r="W112" i="19"/>
  <c r="V112" i="19"/>
  <c r="U112" i="19"/>
  <c r="T112" i="19"/>
  <c r="S112" i="19"/>
  <c r="R112" i="19"/>
  <c r="Q112" i="19"/>
  <c r="P112" i="19"/>
  <c r="O112" i="19"/>
  <c r="N112" i="19"/>
  <c r="M112" i="19"/>
  <c r="L112" i="19"/>
  <c r="K112" i="19"/>
  <c r="J112" i="19"/>
  <c r="I112" i="19"/>
  <c r="H112" i="19"/>
  <c r="G112" i="19"/>
  <c r="F112" i="19"/>
  <c r="E112" i="19"/>
  <c r="D112" i="19"/>
  <c r="C112" i="19"/>
  <c r="B112" i="19"/>
  <c r="AD111" i="19"/>
  <c r="AC111" i="19"/>
  <c r="AB111" i="19"/>
  <c r="AA111" i="19"/>
  <c r="Z111" i="19"/>
  <c r="Y111" i="19"/>
  <c r="X111" i="19"/>
  <c r="W111" i="19"/>
  <c r="V111" i="19"/>
  <c r="U111" i="19"/>
  <c r="T111" i="19"/>
  <c r="S111" i="19"/>
  <c r="R111" i="19"/>
  <c r="Q111" i="19"/>
  <c r="P111" i="19"/>
  <c r="O111" i="19"/>
  <c r="N111" i="19"/>
  <c r="M111" i="19"/>
  <c r="L111" i="19"/>
  <c r="K111" i="19"/>
  <c r="J111" i="19"/>
  <c r="I111" i="19"/>
  <c r="H111" i="19"/>
  <c r="G111" i="19"/>
  <c r="F111" i="19"/>
  <c r="E111" i="19"/>
  <c r="D111" i="19"/>
  <c r="C111" i="19"/>
  <c r="B111" i="19"/>
  <c r="AD110" i="19"/>
  <c r="AC110" i="19"/>
  <c r="AB110" i="19"/>
  <c r="AA110" i="19"/>
  <c r="Z110" i="19"/>
  <c r="Y110" i="19"/>
  <c r="X110" i="19"/>
  <c r="W110" i="19"/>
  <c r="V110" i="19"/>
  <c r="U110" i="19"/>
  <c r="T110" i="19"/>
  <c r="S110" i="19"/>
  <c r="R110" i="19"/>
  <c r="Q110" i="19"/>
  <c r="P110" i="19"/>
  <c r="O110" i="19"/>
  <c r="N110" i="19"/>
  <c r="M110" i="19"/>
  <c r="L110" i="19"/>
  <c r="K110" i="19"/>
  <c r="J110" i="19"/>
  <c r="I110" i="19"/>
  <c r="H110" i="19"/>
  <c r="G110" i="19"/>
  <c r="F110" i="19"/>
  <c r="E110" i="19"/>
  <c r="D110" i="19"/>
  <c r="C110" i="19"/>
  <c r="B110" i="19"/>
  <c r="AD109" i="19"/>
  <c r="AC109" i="19"/>
  <c r="AB109" i="19"/>
  <c r="AA109" i="19"/>
  <c r="Z109" i="19"/>
  <c r="Y109" i="19"/>
  <c r="X109" i="19"/>
  <c r="W109" i="19"/>
  <c r="V109" i="19"/>
  <c r="U109" i="19"/>
  <c r="T109" i="19"/>
  <c r="S109" i="19"/>
  <c r="R109" i="19"/>
  <c r="Q109" i="19"/>
  <c r="P109" i="19"/>
  <c r="O109" i="19"/>
  <c r="N109" i="19"/>
  <c r="M109" i="19"/>
  <c r="L109" i="19"/>
  <c r="K109" i="19"/>
  <c r="J109" i="19"/>
  <c r="I109" i="19"/>
  <c r="H109" i="19"/>
  <c r="G109" i="19"/>
  <c r="F109" i="19"/>
  <c r="E109" i="19"/>
  <c r="D109" i="19"/>
  <c r="C109" i="19"/>
  <c r="B109" i="19"/>
  <c r="AD108" i="19"/>
  <c r="AC108" i="19"/>
  <c r="AB108" i="19"/>
  <c r="AA108" i="19"/>
  <c r="Z108" i="19"/>
  <c r="Y108" i="19"/>
  <c r="X108" i="19"/>
  <c r="W108" i="19"/>
  <c r="V108" i="19"/>
  <c r="U108" i="19"/>
  <c r="T108" i="19"/>
  <c r="S108" i="19"/>
  <c r="R108" i="19"/>
  <c r="Q108" i="19"/>
  <c r="P108" i="19"/>
  <c r="O108" i="19"/>
  <c r="N108" i="19"/>
  <c r="M108" i="19"/>
  <c r="L108" i="19"/>
  <c r="K108" i="19"/>
  <c r="J108" i="19"/>
  <c r="I108" i="19"/>
  <c r="H108" i="19"/>
  <c r="G108" i="19"/>
  <c r="F108" i="19"/>
  <c r="E108" i="19"/>
  <c r="D108" i="19"/>
  <c r="C108" i="19"/>
  <c r="B108" i="19"/>
  <c r="AD107" i="19"/>
  <c r="AC107" i="19"/>
  <c r="AB107" i="19"/>
  <c r="AA107" i="19"/>
  <c r="Z107" i="19"/>
  <c r="Y107" i="19"/>
  <c r="X107" i="19"/>
  <c r="W107" i="19"/>
  <c r="V107" i="19"/>
  <c r="U107" i="19"/>
  <c r="T107" i="19"/>
  <c r="S107" i="19"/>
  <c r="R107" i="19"/>
  <c r="Q107" i="19"/>
  <c r="P107" i="19"/>
  <c r="O107" i="19"/>
  <c r="N107" i="19"/>
  <c r="M107" i="19"/>
  <c r="L107" i="19"/>
  <c r="K107" i="19"/>
  <c r="J107" i="19"/>
  <c r="I107" i="19"/>
  <c r="H107" i="19"/>
  <c r="G107" i="19"/>
  <c r="F107" i="19"/>
  <c r="E107" i="19"/>
  <c r="D107" i="19"/>
  <c r="C107" i="19"/>
  <c r="B107" i="19"/>
  <c r="AD106" i="19"/>
  <c r="AC106" i="19"/>
  <c r="AB106" i="19"/>
  <c r="AA106" i="19"/>
  <c r="Z106" i="19"/>
  <c r="Y106" i="19"/>
  <c r="X106" i="19"/>
  <c r="W106" i="19"/>
  <c r="V106" i="19"/>
  <c r="U106" i="19"/>
  <c r="T106" i="19"/>
  <c r="S106" i="19"/>
  <c r="R106" i="19"/>
  <c r="Q106" i="19"/>
  <c r="P106" i="19"/>
  <c r="O106" i="19"/>
  <c r="N106" i="19"/>
  <c r="M106" i="19"/>
  <c r="L106" i="19"/>
  <c r="K106" i="19"/>
  <c r="J106" i="19"/>
  <c r="I106" i="19"/>
  <c r="H106" i="19"/>
  <c r="G106" i="19"/>
  <c r="F106" i="19"/>
  <c r="E106" i="19"/>
  <c r="D106" i="19"/>
  <c r="C106" i="19"/>
  <c r="B106" i="19"/>
  <c r="AD105" i="19"/>
  <c r="AC105" i="19"/>
  <c r="AB105" i="19"/>
  <c r="AA105" i="19"/>
  <c r="Z105" i="19"/>
  <c r="Y105" i="19"/>
  <c r="X105" i="19"/>
  <c r="W105" i="19"/>
  <c r="V105" i="19"/>
  <c r="U105" i="19"/>
  <c r="T105" i="19"/>
  <c r="S105" i="19"/>
  <c r="R105" i="19"/>
  <c r="Q105" i="19"/>
  <c r="P105" i="19"/>
  <c r="O105" i="19"/>
  <c r="N105" i="19"/>
  <c r="M105" i="19"/>
  <c r="L105" i="19"/>
  <c r="K105" i="19"/>
  <c r="J105" i="19"/>
  <c r="I105" i="19"/>
  <c r="H105" i="19"/>
  <c r="G105" i="19"/>
  <c r="F105" i="19"/>
  <c r="E105" i="19"/>
  <c r="D105" i="19"/>
  <c r="C105" i="19"/>
  <c r="B105" i="19"/>
  <c r="AC104" i="19"/>
  <c r="X104" i="19"/>
  <c r="V104" i="19"/>
  <c r="U104" i="19"/>
  <c r="S104" i="19"/>
  <c r="R104" i="19"/>
  <c r="Q104" i="19"/>
  <c r="P104" i="19"/>
  <c r="O104" i="19"/>
  <c r="N104" i="19"/>
  <c r="M104" i="19"/>
  <c r="L104" i="19"/>
  <c r="K104" i="19"/>
  <c r="J104" i="19"/>
  <c r="I104" i="19"/>
  <c r="H104" i="19"/>
  <c r="G104" i="19"/>
  <c r="F104" i="19"/>
  <c r="E104" i="19"/>
  <c r="D104" i="19"/>
  <c r="C104" i="19"/>
  <c r="B104" i="19"/>
  <c r="AD103" i="19"/>
  <c r="AC103" i="19"/>
  <c r="AB103" i="19"/>
  <c r="AA103" i="19"/>
  <c r="Z103" i="19"/>
  <c r="Y103" i="19"/>
  <c r="X103" i="19"/>
  <c r="W103" i="19"/>
  <c r="V103" i="19"/>
  <c r="U103" i="19"/>
  <c r="T103" i="19"/>
  <c r="S103" i="19"/>
  <c r="R103" i="19"/>
  <c r="Q103" i="19"/>
  <c r="P103" i="19"/>
  <c r="O103" i="19"/>
  <c r="N103" i="19"/>
  <c r="M103" i="19"/>
  <c r="L103" i="19"/>
  <c r="K103" i="19"/>
  <c r="J103" i="19"/>
  <c r="I103" i="19"/>
  <c r="H103" i="19"/>
  <c r="G103" i="19"/>
  <c r="F103" i="19"/>
  <c r="E103" i="19"/>
  <c r="D103" i="19"/>
  <c r="C103" i="19"/>
  <c r="B103" i="19"/>
  <c r="AD102" i="19"/>
  <c r="AC102" i="19"/>
  <c r="AB102" i="19"/>
  <c r="AA102" i="19"/>
  <c r="Z102" i="19"/>
  <c r="Y102" i="19"/>
  <c r="X102" i="19"/>
  <c r="W102" i="19"/>
  <c r="V102" i="19"/>
  <c r="U102" i="19"/>
  <c r="T102" i="19"/>
  <c r="S102" i="19"/>
  <c r="R102" i="19"/>
  <c r="Q102" i="19"/>
  <c r="P102" i="19"/>
  <c r="O102" i="19"/>
  <c r="N102" i="19"/>
  <c r="M102" i="19"/>
  <c r="L102" i="19"/>
  <c r="K102" i="19"/>
  <c r="J102" i="19"/>
  <c r="I102" i="19"/>
  <c r="H102" i="19"/>
  <c r="G102" i="19"/>
  <c r="F102" i="19"/>
  <c r="E102" i="19"/>
  <c r="D102" i="19"/>
  <c r="C102" i="19"/>
  <c r="B102" i="19"/>
  <c r="AD101" i="19"/>
  <c r="AC101" i="19"/>
  <c r="AB101" i="19"/>
  <c r="AA101" i="19"/>
  <c r="Z101" i="19"/>
  <c r="Y101" i="19"/>
  <c r="X101" i="19"/>
  <c r="W101" i="19"/>
  <c r="V101" i="19"/>
  <c r="U101" i="19"/>
  <c r="T101" i="19"/>
  <c r="S101" i="19"/>
  <c r="R101" i="19"/>
  <c r="Q101" i="19"/>
  <c r="P101" i="19"/>
  <c r="O101" i="19"/>
  <c r="N101" i="19"/>
  <c r="M101" i="19"/>
  <c r="L101" i="19"/>
  <c r="K101" i="19"/>
  <c r="J101" i="19"/>
  <c r="I101" i="19"/>
  <c r="H101" i="19"/>
  <c r="G101" i="19"/>
  <c r="F101" i="19"/>
  <c r="E101" i="19"/>
  <c r="D101" i="19"/>
  <c r="C101" i="19"/>
  <c r="B101" i="19"/>
  <c r="AD100" i="19"/>
  <c r="AC100" i="19"/>
  <c r="AB100" i="19"/>
  <c r="AA100" i="19"/>
  <c r="Z100" i="19"/>
  <c r="Y100" i="19"/>
  <c r="X100" i="19"/>
  <c r="W100" i="19"/>
  <c r="V100" i="19"/>
  <c r="U100" i="19"/>
  <c r="T100" i="19"/>
  <c r="S100" i="19"/>
  <c r="R100" i="19"/>
  <c r="Q100" i="19"/>
  <c r="P100" i="19"/>
  <c r="O100" i="19"/>
  <c r="N100" i="19"/>
  <c r="M100" i="19"/>
  <c r="L100" i="19"/>
  <c r="K100" i="19"/>
  <c r="J100" i="19"/>
  <c r="I100" i="19"/>
  <c r="H100" i="19"/>
  <c r="G100" i="19"/>
  <c r="F100" i="19"/>
  <c r="E100" i="19"/>
  <c r="D100" i="19"/>
  <c r="C100" i="19"/>
  <c r="B100" i="19"/>
  <c r="AD99" i="19"/>
  <c r="AC99" i="19"/>
  <c r="AB99" i="19"/>
  <c r="AA99" i="19"/>
  <c r="Z99" i="19"/>
  <c r="Y99" i="19"/>
  <c r="X99" i="19"/>
  <c r="W99" i="19"/>
  <c r="V99" i="19"/>
  <c r="U99" i="19"/>
  <c r="T99" i="19"/>
  <c r="S99" i="19"/>
  <c r="R99" i="19"/>
  <c r="Q99" i="19"/>
  <c r="P99" i="19"/>
  <c r="O99" i="19"/>
  <c r="N99" i="19"/>
  <c r="M99" i="19"/>
  <c r="L99" i="19"/>
  <c r="K99" i="19"/>
  <c r="J99" i="19"/>
  <c r="I99" i="19"/>
  <c r="H99" i="19"/>
  <c r="G99" i="19"/>
  <c r="F99" i="19"/>
  <c r="E99" i="19"/>
  <c r="D99" i="19"/>
  <c r="C99" i="19"/>
  <c r="B99" i="19"/>
  <c r="AD98" i="19"/>
  <c r="AC98" i="19"/>
  <c r="AB98" i="19"/>
  <c r="AA98" i="19"/>
  <c r="Z98" i="19"/>
  <c r="Y98" i="19"/>
  <c r="X98" i="19"/>
  <c r="W98" i="19"/>
  <c r="V98" i="19"/>
  <c r="U98" i="19"/>
  <c r="T98" i="19"/>
  <c r="S98" i="19"/>
  <c r="R98" i="19"/>
  <c r="Q98" i="19"/>
  <c r="P98" i="19"/>
  <c r="O98" i="19"/>
  <c r="N98" i="19"/>
  <c r="M98" i="19"/>
  <c r="L98" i="19"/>
  <c r="K98" i="19"/>
  <c r="J98" i="19"/>
  <c r="I98" i="19"/>
  <c r="H98" i="19"/>
  <c r="G98" i="19"/>
  <c r="F98" i="19"/>
  <c r="E98" i="19"/>
  <c r="D98" i="19"/>
  <c r="C98" i="19"/>
  <c r="B98" i="19"/>
  <c r="AD97" i="19"/>
  <c r="AC97" i="19"/>
  <c r="AB97" i="19"/>
  <c r="AA97" i="19"/>
  <c r="Z97" i="19"/>
  <c r="Y97" i="19"/>
  <c r="X97" i="19"/>
  <c r="W97" i="19"/>
  <c r="V97" i="19"/>
  <c r="U97" i="19"/>
  <c r="T97" i="19"/>
  <c r="S97" i="19"/>
  <c r="R97" i="19"/>
  <c r="Q97" i="19"/>
  <c r="P97" i="19"/>
  <c r="O97" i="19"/>
  <c r="N97" i="19"/>
  <c r="M97" i="19"/>
  <c r="L97" i="19"/>
  <c r="K97" i="19"/>
  <c r="J97" i="19"/>
  <c r="I97" i="19"/>
  <c r="H97" i="19"/>
  <c r="G97" i="19"/>
  <c r="F97" i="19"/>
  <c r="E97" i="19"/>
  <c r="D97" i="19"/>
  <c r="C97" i="19"/>
  <c r="B97" i="19"/>
  <c r="AD96" i="19"/>
  <c r="AC96" i="19"/>
  <c r="AB96" i="19"/>
  <c r="AA96" i="19"/>
  <c r="Z96" i="19"/>
  <c r="Y96" i="19"/>
  <c r="X96" i="19"/>
  <c r="W96" i="19"/>
  <c r="V96" i="19"/>
  <c r="U96" i="19"/>
  <c r="T96" i="19"/>
  <c r="S96" i="19"/>
  <c r="R96" i="19"/>
  <c r="Q96" i="19"/>
  <c r="P96" i="19"/>
  <c r="O96" i="19"/>
  <c r="N96" i="19"/>
  <c r="M96" i="19"/>
  <c r="L96" i="19"/>
  <c r="K96" i="19"/>
  <c r="J96" i="19"/>
  <c r="I96" i="19"/>
  <c r="H96" i="19"/>
  <c r="G96" i="19"/>
  <c r="F96" i="19"/>
  <c r="E96" i="19"/>
  <c r="D96" i="19"/>
  <c r="C96" i="19"/>
  <c r="B96" i="19"/>
  <c r="AD95" i="19"/>
  <c r="AC95" i="19"/>
  <c r="AB95" i="19"/>
  <c r="AA95" i="19"/>
  <c r="Z95" i="19"/>
  <c r="Y95" i="19"/>
  <c r="X95" i="19"/>
  <c r="W95" i="19"/>
  <c r="V95" i="19"/>
  <c r="U95" i="19"/>
  <c r="T95" i="19"/>
  <c r="S95" i="19"/>
  <c r="R95" i="19"/>
  <c r="Q95" i="19"/>
  <c r="P95" i="19"/>
  <c r="O95" i="19"/>
  <c r="N95" i="19"/>
  <c r="M95" i="19"/>
  <c r="L95" i="19"/>
  <c r="K95" i="19"/>
  <c r="J95" i="19"/>
  <c r="I95" i="19"/>
  <c r="H95" i="19"/>
  <c r="G95" i="19"/>
  <c r="F95" i="19"/>
  <c r="E95" i="19"/>
  <c r="D95" i="19"/>
  <c r="C95" i="19"/>
  <c r="B95" i="19"/>
  <c r="AD94" i="19"/>
  <c r="AC94" i="19"/>
  <c r="AB94" i="19"/>
  <c r="AA94" i="19"/>
  <c r="Z94" i="19"/>
  <c r="Y94" i="19"/>
  <c r="X94" i="19"/>
  <c r="W94" i="19"/>
  <c r="V94" i="19"/>
  <c r="U94" i="19"/>
  <c r="T94" i="19"/>
  <c r="S94" i="19"/>
  <c r="R94" i="19"/>
  <c r="Q94" i="19"/>
  <c r="P94" i="19"/>
  <c r="O94" i="19"/>
  <c r="N94" i="19"/>
  <c r="M94" i="19"/>
  <c r="L94" i="19"/>
  <c r="K94" i="19"/>
  <c r="J94" i="19"/>
  <c r="I94" i="19"/>
  <c r="H94" i="19"/>
  <c r="G94" i="19"/>
  <c r="F94" i="19"/>
  <c r="E94" i="19"/>
  <c r="D94" i="19"/>
  <c r="C94" i="19"/>
  <c r="B94" i="19"/>
  <c r="AD93" i="19"/>
  <c r="AC93" i="19"/>
  <c r="AB93" i="19"/>
  <c r="AA93" i="19"/>
  <c r="Z93" i="19"/>
  <c r="Y93" i="19"/>
  <c r="X93" i="19"/>
  <c r="W93" i="19"/>
  <c r="V93" i="19"/>
  <c r="U93" i="19"/>
  <c r="T93" i="19"/>
  <c r="S93" i="19"/>
  <c r="R93" i="19"/>
  <c r="Q93" i="19"/>
  <c r="P93" i="19"/>
  <c r="O93" i="19"/>
  <c r="N93" i="19"/>
  <c r="M93" i="19"/>
  <c r="L93" i="19"/>
  <c r="K93" i="19"/>
  <c r="J93" i="19"/>
  <c r="I93" i="19"/>
  <c r="H93" i="19"/>
  <c r="G93" i="19"/>
  <c r="F93" i="19"/>
  <c r="E93" i="19"/>
  <c r="D93" i="19"/>
  <c r="C93" i="19"/>
  <c r="B93" i="19"/>
  <c r="AD92" i="19"/>
  <c r="AC92" i="19"/>
  <c r="AB92" i="19"/>
  <c r="AA92" i="19"/>
  <c r="Z92" i="19"/>
  <c r="Y92" i="19"/>
  <c r="X92" i="19"/>
  <c r="W92" i="19"/>
  <c r="V92" i="19"/>
  <c r="U92" i="19"/>
  <c r="T92" i="19"/>
  <c r="S92" i="19"/>
  <c r="R92" i="19"/>
  <c r="Q92" i="19"/>
  <c r="P92" i="19"/>
  <c r="O92" i="19"/>
  <c r="N92" i="19"/>
  <c r="M92" i="19"/>
  <c r="L92" i="19"/>
  <c r="K92" i="19"/>
  <c r="J92" i="19"/>
  <c r="I92" i="19"/>
  <c r="H92" i="19"/>
  <c r="G92" i="19"/>
  <c r="F92" i="19"/>
  <c r="E92" i="19"/>
  <c r="D92" i="19"/>
  <c r="C92" i="19"/>
  <c r="B92" i="19"/>
  <c r="AD91" i="19"/>
  <c r="AC91" i="19"/>
  <c r="AB91" i="19"/>
  <c r="AA91" i="19"/>
  <c r="Z91" i="19"/>
  <c r="Y91" i="19"/>
  <c r="X91" i="19"/>
  <c r="W91" i="19"/>
  <c r="V91" i="19"/>
  <c r="U91" i="19"/>
  <c r="T91" i="19"/>
  <c r="S91" i="19"/>
  <c r="R91" i="19"/>
  <c r="Q91" i="19"/>
  <c r="P91" i="19"/>
  <c r="O91" i="19"/>
  <c r="N91" i="19"/>
  <c r="M91" i="19"/>
  <c r="L91" i="19"/>
  <c r="K91" i="19"/>
  <c r="J91" i="19"/>
  <c r="I91" i="19"/>
  <c r="H91" i="19"/>
  <c r="G91" i="19"/>
  <c r="F91" i="19"/>
  <c r="E91" i="19"/>
  <c r="D91" i="19"/>
  <c r="C91" i="19"/>
  <c r="B91" i="19"/>
  <c r="AD90" i="19"/>
  <c r="AC90" i="19"/>
  <c r="AB90" i="19"/>
  <c r="AA90" i="19"/>
  <c r="Z90" i="19"/>
  <c r="Y90" i="19"/>
  <c r="X90" i="19"/>
  <c r="W90" i="19"/>
  <c r="V90" i="19"/>
  <c r="U90" i="19"/>
  <c r="T90" i="19"/>
  <c r="S90" i="19"/>
  <c r="R90" i="19"/>
  <c r="Q90" i="19"/>
  <c r="P90" i="19"/>
  <c r="O90" i="19"/>
  <c r="N90" i="19"/>
  <c r="M90" i="19"/>
  <c r="L90" i="19"/>
  <c r="K90" i="19"/>
  <c r="J90" i="19"/>
  <c r="I90" i="19"/>
  <c r="H90" i="19"/>
  <c r="G90" i="19"/>
  <c r="F90" i="19"/>
  <c r="E90" i="19"/>
  <c r="D90" i="19"/>
  <c r="C90" i="19"/>
  <c r="B90" i="19"/>
  <c r="AD89" i="19"/>
  <c r="AC89" i="19"/>
  <c r="AB89" i="19"/>
  <c r="AA89" i="19"/>
  <c r="Z89" i="19"/>
  <c r="Y89" i="19"/>
  <c r="X89" i="19"/>
  <c r="W89" i="19"/>
  <c r="V89" i="19"/>
  <c r="U89" i="19"/>
  <c r="T89" i="19"/>
  <c r="S89" i="19"/>
  <c r="R89" i="19"/>
  <c r="Q89" i="19"/>
  <c r="P89" i="19"/>
  <c r="O89" i="19"/>
  <c r="N89" i="19"/>
  <c r="M89" i="19"/>
  <c r="L89" i="19"/>
  <c r="K89" i="19"/>
  <c r="J89" i="19"/>
  <c r="I89" i="19"/>
  <c r="H89" i="19"/>
  <c r="G89" i="19"/>
  <c r="F89" i="19"/>
  <c r="E89" i="19"/>
  <c r="D89" i="19"/>
  <c r="C89" i="19"/>
  <c r="B89" i="19"/>
  <c r="AD88" i="19"/>
  <c r="AC88" i="19"/>
  <c r="AB88" i="19"/>
  <c r="AA88" i="19"/>
  <c r="Z88" i="19"/>
  <c r="Y88" i="19"/>
  <c r="X88" i="19"/>
  <c r="W88" i="19"/>
  <c r="V88" i="19"/>
  <c r="U88" i="19"/>
  <c r="T88" i="19"/>
  <c r="S88" i="19"/>
  <c r="R88" i="19"/>
  <c r="Q88" i="19"/>
  <c r="P88" i="19"/>
  <c r="O88" i="19"/>
  <c r="N88" i="19"/>
  <c r="M88" i="19"/>
  <c r="L88" i="19"/>
  <c r="K88" i="19"/>
  <c r="J88" i="19"/>
  <c r="I88" i="19"/>
  <c r="H88" i="19"/>
  <c r="G88" i="19"/>
  <c r="F88" i="19"/>
  <c r="E88" i="19"/>
  <c r="D88" i="19"/>
  <c r="C88" i="19"/>
  <c r="B88" i="19"/>
  <c r="AD87" i="19"/>
  <c r="AC87" i="19"/>
  <c r="X87" i="19"/>
  <c r="V87" i="19"/>
  <c r="U87" i="19"/>
  <c r="S87" i="19"/>
  <c r="R87" i="19"/>
  <c r="Q87" i="19"/>
  <c r="P87" i="19"/>
  <c r="O87" i="19"/>
  <c r="N87" i="19"/>
  <c r="M87" i="19"/>
  <c r="L87" i="19"/>
  <c r="K87" i="19"/>
  <c r="J87" i="19"/>
  <c r="I87" i="19"/>
  <c r="H87" i="19"/>
  <c r="G87" i="19"/>
  <c r="F87" i="19"/>
  <c r="E87" i="19"/>
  <c r="C87" i="19"/>
  <c r="B87" i="19"/>
  <c r="AD86" i="19"/>
  <c r="AC86" i="19"/>
  <c r="AB86" i="19"/>
  <c r="AA86" i="19"/>
  <c r="Z86" i="19"/>
  <c r="Y86" i="19"/>
  <c r="X86" i="19"/>
  <c r="W86" i="19"/>
  <c r="V86" i="19"/>
  <c r="U86" i="19"/>
  <c r="T86" i="19"/>
  <c r="S86" i="19"/>
  <c r="R86" i="19"/>
  <c r="Q86" i="19"/>
  <c r="P86" i="19"/>
  <c r="O86" i="19"/>
  <c r="N86" i="19"/>
  <c r="M86" i="19"/>
  <c r="L86" i="19"/>
  <c r="K86" i="19"/>
  <c r="J86" i="19"/>
  <c r="I86" i="19"/>
  <c r="H86" i="19"/>
  <c r="G86" i="19"/>
  <c r="F86" i="19"/>
  <c r="E86" i="19"/>
  <c r="D86" i="19"/>
  <c r="C86" i="19"/>
  <c r="B86" i="19"/>
  <c r="AD85" i="19"/>
  <c r="AC85" i="19"/>
  <c r="AB85" i="19"/>
  <c r="AA85" i="19"/>
  <c r="Z85" i="19"/>
  <c r="Y85" i="19"/>
  <c r="X85" i="19"/>
  <c r="W85" i="19"/>
  <c r="V85" i="19"/>
  <c r="U85" i="19"/>
  <c r="T85" i="19"/>
  <c r="S85" i="19"/>
  <c r="R85" i="19"/>
  <c r="Q85" i="19"/>
  <c r="P85" i="19"/>
  <c r="O85" i="19"/>
  <c r="N85" i="19"/>
  <c r="M85" i="19"/>
  <c r="L85" i="19"/>
  <c r="K85" i="19"/>
  <c r="J85" i="19"/>
  <c r="I85" i="19"/>
  <c r="H85" i="19"/>
  <c r="G85" i="19"/>
  <c r="F85" i="19"/>
  <c r="E85" i="19"/>
  <c r="D85" i="19"/>
  <c r="C85" i="19"/>
  <c r="B85" i="19"/>
  <c r="AD84" i="19"/>
  <c r="AC84" i="19"/>
  <c r="AB84" i="19"/>
  <c r="AA84" i="19"/>
  <c r="Z84" i="19"/>
  <c r="Y84" i="19"/>
  <c r="X84" i="19"/>
  <c r="W84" i="19"/>
  <c r="V84" i="19"/>
  <c r="U84" i="19"/>
  <c r="T84" i="19"/>
  <c r="S84" i="19"/>
  <c r="R84" i="19"/>
  <c r="Q84" i="19"/>
  <c r="P84" i="19"/>
  <c r="O84" i="19"/>
  <c r="N84" i="19"/>
  <c r="M84" i="19"/>
  <c r="L84" i="19"/>
  <c r="K84" i="19"/>
  <c r="J84" i="19"/>
  <c r="I84" i="19"/>
  <c r="H84" i="19"/>
  <c r="G84" i="19"/>
  <c r="F84" i="19"/>
  <c r="E84" i="19"/>
  <c r="D84" i="19"/>
  <c r="C84" i="19"/>
  <c r="B84" i="19"/>
  <c r="AD83" i="19"/>
  <c r="AC83" i="19"/>
  <c r="AB83" i="19"/>
  <c r="AA83" i="19"/>
  <c r="Z83" i="19"/>
  <c r="Y83" i="19"/>
  <c r="X83" i="19"/>
  <c r="W83" i="19"/>
  <c r="V83" i="19"/>
  <c r="U83" i="19"/>
  <c r="T83" i="19"/>
  <c r="S83" i="19"/>
  <c r="R83" i="19"/>
  <c r="Q83" i="19"/>
  <c r="P83" i="19"/>
  <c r="O83" i="19"/>
  <c r="N83" i="19"/>
  <c r="M83" i="19"/>
  <c r="L83" i="19"/>
  <c r="K83" i="19"/>
  <c r="J83" i="19"/>
  <c r="I83" i="19"/>
  <c r="H83" i="19"/>
  <c r="G83" i="19"/>
  <c r="F83" i="19"/>
  <c r="E83" i="19"/>
  <c r="D83" i="19"/>
  <c r="C83" i="19"/>
  <c r="B83" i="19"/>
  <c r="AD82" i="19"/>
  <c r="AC82" i="19"/>
  <c r="AB82" i="19"/>
  <c r="AA82" i="19"/>
  <c r="Z82" i="19"/>
  <c r="Y82" i="19"/>
  <c r="X82" i="19"/>
  <c r="W82" i="19"/>
  <c r="V82" i="19"/>
  <c r="U82" i="19"/>
  <c r="T82" i="19"/>
  <c r="S82" i="19"/>
  <c r="R82" i="19"/>
  <c r="Q82" i="19"/>
  <c r="P82" i="19"/>
  <c r="O82" i="19"/>
  <c r="N82" i="19"/>
  <c r="M82" i="19"/>
  <c r="L82" i="19"/>
  <c r="K82" i="19"/>
  <c r="J82" i="19"/>
  <c r="I82" i="19"/>
  <c r="H82" i="19"/>
  <c r="G82" i="19"/>
  <c r="F82" i="19"/>
  <c r="E82" i="19"/>
  <c r="D82" i="19"/>
  <c r="C82" i="19"/>
  <c r="B82" i="19"/>
  <c r="AD81" i="19"/>
  <c r="AC81" i="19"/>
  <c r="AB81" i="19"/>
  <c r="AA81" i="19"/>
  <c r="Z81" i="19"/>
  <c r="Y81" i="19"/>
  <c r="X81" i="19"/>
  <c r="W81" i="19"/>
  <c r="V81" i="19"/>
  <c r="U81" i="19"/>
  <c r="T81" i="19"/>
  <c r="S81" i="19"/>
  <c r="R81" i="19"/>
  <c r="Q81" i="19"/>
  <c r="P81" i="19"/>
  <c r="O81" i="19"/>
  <c r="N81" i="19"/>
  <c r="M81" i="19"/>
  <c r="L81" i="19"/>
  <c r="K81" i="19"/>
  <c r="J81" i="19"/>
  <c r="I81" i="19"/>
  <c r="H81" i="19"/>
  <c r="G81" i="19"/>
  <c r="F81" i="19"/>
  <c r="E81" i="19"/>
  <c r="D81" i="19"/>
  <c r="C81" i="19"/>
  <c r="B81" i="19"/>
  <c r="AD80" i="19"/>
  <c r="AC80" i="19"/>
  <c r="AB80" i="19"/>
  <c r="AA80" i="19"/>
  <c r="Z80" i="19"/>
  <c r="Y80" i="19"/>
  <c r="X80" i="19"/>
  <c r="W80" i="19"/>
  <c r="V80" i="19"/>
  <c r="U80" i="19"/>
  <c r="T80" i="19"/>
  <c r="S80" i="19"/>
  <c r="R80" i="19"/>
  <c r="Q80" i="19"/>
  <c r="P80" i="19"/>
  <c r="O80" i="19"/>
  <c r="N80" i="19"/>
  <c r="M80" i="19"/>
  <c r="L80" i="19"/>
  <c r="K80" i="19"/>
  <c r="J80" i="19"/>
  <c r="I80" i="19"/>
  <c r="H80" i="19"/>
  <c r="G80" i="19"/>
  <c r="F80" i="19"/>
  <c r="E80" i="19"/>
  <c r="D80" i="19"/>
  <c r="C80" i="19"/>
  <c r="B80" i="19"/>
  <c r="AD79" i="19"/>
  <c r="AC79" i="19"/>
  <c r="AB79" i="19"/>
  <c r="AA79" i="19"/>
  <c r="Z79" i="19"/>
  <c r="Y79" i="19"/>
  <c r="X79" i="19"/>
  <c r="W79" i="19"/>
  <c r="V79" i="19"/>
  <c r="U79" i="19"/>
  <c r="T79" i="19"/>
  <c r="S79" i="19"/>
  <c r="R79" i="19"/>
  <c r="Q79" i="19"/>
  <c r="P79" i="19"/>
  <c r="O79" i="19"/>
  <c r="N79" i="19"/>
  <c r="M79" i="19"/>
  <c r="L79" i="19"/>
  <c r="K79" i="19"/>
  <c r="J79" i="19"/>
  <c r="I79" i="19"/>
  <c r="H79" i="19"/>
  <c r="G79" i="19"/>
  <c r="F79" i="19"/>
  <c r="E79" i="19"/>
  <c r="D79" i="19"/>
  <c r="C79" i="19"/>
  <c r="B79" i="19"/>
  <c r="AD78" i="19"/>
  <c r="AC78" i="19"/>
  <c r="AB78" i="19"/>
  <c r="AA78" i="19"/>
  <c r="Z78" i="19"/>
  <c r="Y78" i="19"/>
  <c r="X78" i="19"/>
  <c r="W78" i="19"/>
  <c r="V78" i="19"/>
  <c r="U78" i="19"/>
  <c r="T78" i="19"/>
  <c r="S78" i="19"/>
  <c r="R78" i="19"/>
  <c r="Q78" i="19"/>
  <c r="P78" i="19"/>
  <c r="O78" i="19"/>
  <c r="N78" i="19"/>
  <c r="M78" i="19"/>
  <c r="L78" i="19"/>
  <c r="K78" i="19"/>
  <c r="J78" i="19"/>
  <c r="I78" i="19"/>
  <c r="H78" i="19"/>
  <c r="G78" i="19"/>
  <c r="F78" i="19"/>
  <c r="E78" i="19"/>
  <c r="D78" i="19"/>
  <c r="C78" i="19"/>
  <c r="B78" i="19"/>
  <c r="AD77" i="19"/>
  <c r="AC77" i="19"/>
  <c r="AB77" i="19"/>
  <c r="AA77" i="19"/>
  <c r="Z77" i="19"/>
  <c r="Y77" i="19"/>
  <c r="X77" i="19"/>
  <c r="W77" i="19"/>
  <c r="V77" i="19"/>
  <c r="U77" i="19"/>
  <c r="T77" i="19"/>
  <c r="S77" i="19"/>
  <c r="R77" i="19"/>
  <c r="Q77" i="19"/>
  <c r="P77" i="19"/>
  <c r="O77" i="19"/>
  <c r="N77" i="19"/>
  <c r="M77" i="19"/>
  <c r="L77" i="19"/>
  <c r="K77" i="19"/>
  <c r="J77" i="19"/>
  <c r="I77" i="19"/>
  <c r="H77" i="19"/>
  <c r="G77" i="19"/>
  <c r="F77" i="19"/>
  <c r="E77" i="19"/>
  <c r="D77" i="19"/>
  <c r="C77" i="19"/>
  <c r="B77" i="19"/>
  <c r="AD76" i="19"/>
  <c r="AC76" i="19"/>
  <c r="AB76" i="19"/>
  <c r="AA76" i="19"/>
  <c r="Z76" i="19"/>
  <c r="Y76" i="19"/>
  <c r="X76" i="19"/>
  <c r="W76" i="19"/>
  <c r="V76" i="19"/>
  <c r="U76" i="19"/>
  <c r="T76" i="19"/>
  <c r="S76" i="19"/>
  <c r="R76" i="19"/>
  <c r="Q76" i="19"/>
  <c r="P76" i="19"/>
  <c r="O76" i="19"/>
  <c r="N76" i="19"/>
  <c r="M76" i="19"/>
  <c r="L76" i="19"/>
  <c r="K76" i="19"/>
  <c r="J76" i="19"/>
  <c r="I76" i="19"/>
  <c r="H76" i="19"/>
  <c r="G76" i="19"/>
  <c r="F76" i="19"/>
  <c r="E76" i="19"/>
  <c r="D76" i="19"/>
  <c r="C76" i="19"/>
  <c r="B76" i="19"/>
  <c r="AD75" i="19"/>
  <c r="AC75" i="19"/>
  <c r="AB75" i="19"/>
  <c r="AA75" i="19"/>
  <c r="Z75" i="19"/>
  <c r="Y75" i="19"/>
  <c r="X75" i="19"/>
  <c r="W75" i="19"/>
  <c r="V75" i="19"/>
  <c r="U75" i="19"/>
  <c r="T75" i="19"/>
  <c r="S75" i="19"/>
  <c r="R75" i="19"/>
  <c r="Q75" i="19"/>
  <c r="P75" i="19"/>
  <c r="O75" i="19"/>
  <c r="N75" i="19"/>
  <c r="M75" i="19"/>
  <c r="L75" i="19"/>
  <c r="K75" i="19"/>
  <c r="J75" i="19"/>
  <c r="I75" i="19"/>
  <c r="H75" i="19"/>
  <c r="G75" i="19"/>
  <c r="F75" i="19"/>
  <c r="E75" i="19"/>
  <c r="D75" i="19"/>
  <c r="C75" i="19"/>
  <c r="B75" i="19"/>
  <c r="AD74" i="19"/>
  <c r="AC74" i="19"/>
  <c r="AB74" i="19"/>
  <c r="AA74" i="19"/>
  <c r="Z74" i="19"/>
  <c r="Y74" i="19"/>
  <c r="X74" i="19"/>
  <c r="W74" i="19"/>
  <c r="V74" i="19"/>
  <c r="U74" i="19"/>
  <c r="T74" i="19"/>
  <c r="S74" i="19"/>
  <c r="R74" i="19"/>
  <c r="Q74" i="19"/>
  <c r="P74" i="19"/>
  <c r="O74" i="19"/>
  <c r="N74" i="19"/>
  <c r="M74" i="19"/>
  <c r="L74" i="19"/>
  <c r="K74" i="19"/>
  <c r="J74" i="19"/>
  <c r="I74" i="19"/>
  <c r="H74" i="19"/>
  <c r="G74" i="19"/>
  <c r="F74" i="19"/>
  <c r="E74" i="19"/>
  <c r="D74" i="19"/>
  <c r="C74" i="19"/>
  <c r="B74" i="19"/>
  <c r="AD73" i="19"/>
  <c r="AC73" i="19"/>
  <c r="AB73" i="19"/>
  <c r="AA73" i="19"/>
  <c r="Z73" i="19"/>
  <c r="Y73" i="19"/>
  <c r="X73" i="19"/>
  <c r="W73" i="19"/>
  <c r="V73" i="19"/>
  <c r="U73" i="19"/>
  <c r="T73" i="19"/>
  <c r="S73" i="19"/>
  <c r="R73" i="19"/>
  <c r="Q73" i="19"/>
  <c r="P73" i="19"/>
  <c r="O73" i="19"/>
  <c r="N73" i="19"/>
  <c r="M73" i="19"/>
  <c r="L73" i="19"/>
  <c r="K73" i="19"/>
  <c r="J73" i="19"/>
  <c r="I73" i="19"/>
  <c r="H73" i="19"/>
  <c r="G73" i="19"/>
  <c r="F73" i="19"/>
  <c r="E73" i="19"/>
  <c r="D73" i="19"/>
  <c r="C73" i="19"/>
  <c r="B73" i="19"/>
  <c r="AD72" i="19"/>
  <c r="AC72" i="19"/>
  <c r="AB72" i="19"/>
  <c r="AA72" i="19"/>
  <c r="Z72" i="19"/>
  <c r="Y72" i="19"/>
  <c r="X72" i="19"/>
  <c r="W72" i="19"/>
  <c r="V72" i="19"/>
  <c r="U72" i="19"/>
  <c r="T72" i="19"/>
  <c r="S72" i="19"/>
  <c r="R72" i="19"/>
  <c r="Q72" i="19"/>
  <c r="P72" i="19"/>
  <c r="O72" i="19"/>
  <c r="N72" i="19"/>
  <c r="M72" i="19"/>
  <c r="L72" i="19"/>
  <c r="K72" i="19"/>
  <c r="J72" i="19"/>
  <c r="I72" i="19"/>
  <c r="H72" i="19"/>
  <c r="G72" i="19"/>
  <c r="F72" i="19"/>
  <c r="E72" i="19"/>
  <c r="D72" i="19"/>
  <c r="C72" i="19"/>
  <c r="B72" i="19"/>
  <c r="AD71" i="19"/>
  <c r="AC71" i="19"/>
  <c r="AB71" i="19"/>
  <c r="AA71" i="19"/>
  <c r="Z71" i="19"/>
  <c r="Y71" i="19"/>
  <c r="X71" i="19"/>
  <c r="W71" i="19"/>
  <c r="V71" i="19"/>
  <c r="U71" i="19"/>
  <c r="T71" i="19"/>
  <c r="S71" i="19"/>
  <c r="R71" i="19"/>
  <c r="Q71" i="19"/>
  <c r="P71" i="19"/>
  <c r="O71" i="19"/>
  <c r="N71" i="19"/>
  <c r="M71" i="19"/>
  <c r="L71" i="19"/>
  <c r="K71" i="19"/>
  <c r="J71" i="19"/>
  <c r="I71" i="19"/>
  <c r="H71" i="19"/>
  <c r="G71" i="19"/>
  <c r="F71" i="19"/>
  <c r="E71" i="19"/>
  <c r="D71" i="19"/>
  <c r="C71" i="19"/>
  <c r="B71" i="19"/>
  <c r="AD70" i="19"/>
  <c r="AC70" i="19"/>
  <c r="AB70" i="19"/>
  <c r="AA70" i="19"/>
  <c r="Z70" i="19"/>
  <c r="Y70" i="19"/>
  <c r="X70" i="19"/>
  <c r="W70" i="19"/>
  <c r="V70" i="19"/>
  <c r="U70" i="19"/>
  <c r="T70" i="19"/>
  <c r="S70" i="19"/>
  <c r="R70" i="19"/>
  <c r="Q70" i="19"/>
  <c r="P70" i="19"/>
  <c r="O70" i="19"/>
  <c r="N70" i="19"/>
  <c r="M70" i="19"/>
  <c r="L70" i="19"/>
  <c r="K70" i="19"/>
  <c r="J70" i="19"/>
  <c r="I70" i="19"/>
  <c r="H70" i="19"/>
  <c r="G70" i="19"/>
  <c r="F70" i="19"/>
  <c r="E70" i="19"/>
  <c r="D70" i="19"/>
  <c r="C70" i="19"/>
  <c r="B70" i="19"/>
  <c r="AD69" i="19"/>
  <c r="AC69" i="19"/>
  <c r="AB69" i="19"/>
  <c r="AA69" i="19"/>
  <c r="Z69" i="19"/>
  <c r="Y69" i="19"/>
  <c r="X69" i="19"/>
  <c r="W69" i="19"/>
  <c r="V69" i="19"/>
  <c r="U69" i="19"/>
  <c r="T69" i="19"/>
  <c r="S69" i="19"/>
  <c r="R69" i="19"/>
  <c r="Q69" i="19"/>
  <c r="P69" i="19"/>
  <c r="O69" i="19"/>
  <c r="N69" i="19"/>
  <c r="M69" i="19"/>
  <c r="L69" i="19"/>
  <c r="K69" i="19"/>
  <c r="J69" i="19"/>
  <c r="I69" i="19"/>
  <c r="H69" i="19"/>
  <c r="G69" i="19"/>
  <c r="F69" i="19"/>
  <c r="E69" i="19"/>
  <c r="D69" i="19"/>
  <c r="C69" i="19"/>
  <c r="B69" i="19"/>
  <c r="AD68" i="19"/>
  <c r="AC68" i="19"/>
  <c r="AB68" i="19"/>
  <c r="AA68" i="19"/>
  <c r="Z68" i="19"/>
  <c r="Y68" i="19"/>
  <c r="X68" i="19"/>
  <c r="W68" i="19"/>
  <c r="V68" i="19"/>
  <c r="U68" i="19"/>
  <c r="T68" i="19"/>
  <c r="S68" i="19"/>
  <c r="R68" i="19"/>
  <c r="Q68" i="19"/>
  <c r="P68" i="19"/>
  <c r="O68" i="19"/>
  <c r="N68" i="19"/>
  <c r="M68" i="19"/>
  <c r="L68" i="19"/>
  <c r="K68" i="19"/>
  <c r="J68" i="19"/>
  <c r="I68" i="19"/>
  <c r="H68" i="19"/>
  <c r="G68" i="19"/>
  <c r="F68" i="19"/>
  <c r="E68" i="19"/>
  <c r="D68" i="19"/>
  <c r="C68" i="19"/>
  <c r="B68" i="19"/>
  <c r="AD67" i="19"/>
  <c r="AC67" i="19"/>
  <c r="AB67" i="19"/>
  <c r="AA67" i="19"/>
  <c r="Z67" i="19"/>
  <c r="Y67" i="19"/>
  <c r="X67" i="19"/>
  <c r="W67" i="19"/>
  <c r="V67" i="19"/>
  <c r="U67" i="19"/>
  <c r="T67" i="19"/>
  <c r="S67" i="19"/>
  <c r="R67" i="19"/>
  <c r="Q67" i="19"/>
  <c r="P67" i="19"/>
  <c r="O67" i="19"/>
  <c r="N67" i="19"/>
  <c r="M67" i="19"/>
  <c r="L67" i="19"/>
  <c r="K67" i="19"/>
  <c r="J67" i="19"/>
  <c r="I67" i="19"/>
  <c r="H67" i="19"/>
  <c r="G67" i="19"/>
  <c r="F67" i="19"/>
  <c r="E67" i="19"/>
  <c r="D67" i="19"/>
  <c r="C67" i="19"/>
  <c r="B67" i="19"/>
  <c r="AD66" i="19"/>
  <c r="AC66" i="19"/>
  <c r="AB66" i="19"/>
  <c r="AA66" i="19"/>
  <c r="Z66" i="19"/>
  <c r="Y66" i="19"/>
  <c r="X66" i="19"/>
  <c r="W66" i="19"/>
  <c r="V66" i="19"/>
  <c r="U66" i="19"/>
  <c r="T66" i="19"/>
  <c r="S66" i="19"/>
  <c r="R66" i="19"/>
  <c r="Q66" i="19"/>
  <c r="P66" i="19"/>
  <c r="O66" i="19"/>
  <c r="N66" i="19"/>
  <c r="M66" i="19"/>
  <c r="L66" i="19"/>
  <c r="K66" i="19"/>
  <c r="J66" i="19"/>
  <c r="I66" i="19"/>
  <c r="H66" i="19"/>
  <c r="G66" i="19"/>
  <c r="F66" i="19"/>
  <c r="E66" i="19"/>
  <c r="D66" i="19"/>
  <c r="C66" i="19"/>
  <c r="B66" i="19"/>
  <c r="AD65" i="19"/>
  <c r="AC65" i="19"/>
  <c r="AB65" i="19"/>
  <c r="AA65" i="19"/>
  <c r="Z65" i="19"/>
  <c r="Y65" i="19"/>
  <c r="X65" i="19"/>
  <c r="W65" i="19"/>
  <c r="V65" i="19"/>
  <c r="U65" i="19"/>
  <c r="T65" i="19"/>
  <c r="S65" i="19"/>
  <c r="R65" i="19"/>
  <c r="Q65" i="19"/>
  <c r="P65" i="19"/>
  <c r="O65" i="19"/>
  <c r="N65" i="19"/>
  <c r="M65" i="19"/>
  <c r="L65" i="19"/>
  <c r="K65" i="19"/>
  <c r="J65" i="19"/>
  <c r="I65" i="19"/>
  <c r="H65" i="19"/>
  <c r="G65" i="19"/>
  <c r="F65" i="19"/>
  <c r="E65" i="19"/>
  <c r="D65" i="19"/>
  <c r="C65" i="19"/>
  <c r="B65" i="19"/>
  <c r="AD64" i="19"/>
  <c r="AC64" i="19"/>
  <c r="AB64" i="19"/>
  <c r="AA64" i="19"/>
  <c r="Z64" i="19"/>
  <c r="Y64" i="19"/>
  <c r="X64" i="19"/>
  <c r="W64" i="19"/>
  <c r="V64" i="19"/>
  <c r="U64" i="19"/>
  <c r="T64" i="19"/>
  <c r="S64" i="19"/>
  <c r="R64" i="19"/>
  <c r="Q64" i="19"/>
  <c r="P64" i="19"/>
  <c r="O64" i="19"/>
  <c r="N64" i="19"/>
  <c r="M64" i="19"/>
  <c r="L64" i="19"/>
  <c r="K64" i="19"/>
  <c r="J64" i="19"/>
  <c r="I64" i="19"/>
  <c r="H64" i="19"/>
  <c r="G64" i="19"/>
  <c r="F64" i="19"/>
  <c r="E64" i="19"/>
  <c r="D64" i="19"/>
  <c r="C64" i="19"/>
  <c r="B64" i="19"/>
  <c r="AD63" i="19"/>
  <c r="AC63" i="19"/>
  <c r="AB63" i="19"/>
  <c r="AA63" i="19"/>
  <c r="Z63" i="19"/>
  <c r="Y63" i="19"/>
  <c r="X63" i="19"/>
  <c r="W63" i="19"/>
  <c r="V63" i="19"/>
  <c r="U63" i="19"/>
  <c r="T63" i="19"/>
  <c r="S63" i="19"/>
  <c r="R63" i="19"/>
  <c r="Q63" i="19"/>
  <c r="P63" i="19"/>
  <c r="O63" i="19"/>
  <c r="N63" i="19"/>
  <c r="M63" i="19"/>
  <c r="L63" i="19"/>
  <c r="K63" i="19"/>
  <c r="J63" i="19"/>
  <c r="I63" i="19"/>
  <c r="H63" i="19"/>
  <c r="G63" i="19"/>
  <c r="F63" i="19"/>
  <c r="E63" i="19"/>
  <c r="D63" i="19"/>
  <c r="C63" i="19"/>
  <c r="B63" i="19"/>
  <c r="AD62" i="19"/>
  <c r="AC62" i="19"/>
  <c r="AB62" i="19"/>
  <c r="AA62" i="19"/>
  <c r="Z62" i="19"/>
  <c r="Y62" i="19"/>
  <c r="X62" i="19"/>
  <c r="W62" i="19"/>
  <c r="V62" i="19"/>
  <c r="U62" i="19"/>
  <c r="T62" i="19"/>
  <c r="S62" i="19"/>
  <c r="R62" i="19"/>
  <c r="Q62" i="19"/>
  <c r="P62" i="19"/>
  <c r="O62" i="19"/>
  <c r="N62" i="19"/>
  <c r="M62" i="19"/>
  <c r="L62" i="19"/>
  <c r="K62" i="19"/>
  <c r="J62" i="19"/>
  <c r="I62" i="19"/>
  <c r="H62" i="19"/>
  <c r="G62" i="19"/>
  <c r="F62" i="19"/>
  <c r="E62" i="19"/>
  <c r="D62" i="19"/>
  <c r="C62" i="19"/>
  <c r="B62" i="19"/>
  <c r="AD61" i="19"/>
  <c r="AC61" i="19"/>
  <c r="AB61" i="19"/>
  <c r="AA61" i="19"/>
  <c r="Z61" i="19"/>
  <c r="Y61" i="19"/>
  <c r="X61" i="19"/>
  <c r="W61" i="19"/>
  <c r="V61" i="19"/>
  <c r="U61" i="19"/>
  <c r="T61" i="19"/>
  <c r="S61" i="19"/>
  <c r="R61" i="19"/>
  <c r="Q61" i="19"/>
  <c r="P61" i="19"/>
  <c r="O61" i="19"/>
  <c r="N61" i="19"/>
  <c r="M61" i="19"/>
  <c r="L61" i="19"/>
  <c r="K61" i="19"/>
  <c r="J61" i="19"/>
  <c r="I61" i="19"/>
  <c r="H61" i="19"/>
  <c r="G61" i="19"/>
  <c r="F61" i="19"/>
  <c r="E61" i="19"/>
  <c r="D61" i="19"/>
  <c r="C61" i="19"/>
  <c r="B61" i="19"/>
  <c r="AD60" i="19"/>
  <c r="AC60" i="19"/>
  <c r="AB60" i="19"/>
  <c r="AA60" i="19"/>
  <c r="Z60" i="19"/>
  <c r="Y60" i="19"/>
  <c r="X60" i="19"/>
  <c r="W60" i="19"/>
  <c r="V60" i="19"/>
  <c r="U60" i="19"/>
  <c r="T60" i="19"/>
  <c r="S60" i="19"/>
  <c r="R60" i="19"/>
  <c r="Q60" i="19"/>
  <c r="P60" i="19"/>
  <c r="O60" i="19"/>
  <c r="N60" i="19"/>
  <c r="M60" i="19"/>
  <c r="L60" i="19"/>
  <c r="K60" i="19"/>
  <c r="J60" i="19"/>
  <c r="I60" i="19"/>
  <c r="H60" i="19"/>
  <c r="G60" i="19"/>
  <c r="F60" i="19"/>
  <c r="E60" i="19"/>
  <c r="D60" i="19"/>
  <c r="C60" i="19"/>
  <c r="B60" i="19"/>
  <c r="AD59" i="19"/>
  <c r="AC59" i="19"/>
  <c r="AB59" i="19"/>
  <c r="AA59" i="19"/>
  <c r="Z59" i="19"/>
  <c r="Y59" i="19"/>
  <c r="X59" i="19"/>
  <c r="W59" i="19"/>
  <c r="V59" i="19"/>
  <c r="U59" i="19"/>
  <c r="T59" i="19"/>
  <c r="S59" i="19"/>
  <c r="R59" i="19"/>
  <c r="Q59" i="19"/>
  <c r="P59" i="19"/>
  <c r="O59" i="19"/>
  <c r="N59" i="19"/>
  <c r="M59" i="19"/>
  <c r="L59" i="19"/>
  <c r="K59" i="19"/>
  <c r="J59" i="19"/>
  <c r="I59" i="19"/>
  <c r="H59" i="19"/>
  <c r="G59" i="19"/>
  <c r="F59" i="19"/>
  <c r="E59" i="19"/>
  <c r="D59" i="19"/>
  <c r="C59" i="19"/>
  <c r="B59" i="19"/>
  <c r="AD58" i="19"/>
  <c r="AC58" i="19"/>
  <c r="AB58" i="19"/>
  <c r="AA58" i="19"/>
  <c r="Z58" i="19"/>
  <c r="Y58" i="19"/>
  <c r="X58" i="19"/>
  <c r="W58" i="19"/>
  <c r="V58" i="19"/>
  <c r="U58" i="19"/>
  <c r="T58" i="19"/>
  <c r="S58" i="19"/>
  <c r="R58" i="19"/>
  <c r="Q58" i="19"/>
  <c r="P58" i="19"/>
  <c r="O58" i="19"/>
  <c r="N58" i="19"/>
  <c r="M58" i="19"/>
  <c r="L58" i="19"/>
  <c r="K58" i="19"/>
  <c r="J58" i="19"/>
  <c r="I58" i="19"/>
  <c r="H58" i="19"/>
  <c r="G58" i="19"/>
  <c r="F58" i="19"/>
  <c r="E58" i="19"/>
  <c r="D58" i="19"/>
  <c r="C58" i="19"/>
  <c r="B58" i="19"/>
  <c r="AD57" i="19"/>
  <c r="AC57" i="19"/>
  <c r="AB57" i="19"/>
  <c r="AA57" i="19"/>
  <c r="Z57" i="19"/>
  <c r="Y57" i="19"/>
  <c r="X57" i="19"/>
  <c r="W57" i="19"/>
  <c r="V57" i="19"/>
  <c r="U57" i="19"/>
  <c r="T57" i="19"/>
  <c r="S57" i="19"/>
  <c r="R57" i="19"/>
  <c r="Q57" i="19"/>
  <c r="P57" i="19"/>
  <c r="O57" i="19"/>
  <c r="N57" i="19"/>
  <c r="M57" i="19"/>
  <c r="L57" i="19"/>
  <c r="K57" i="19"/>
  <c r="J57" i="19"/>
  <c r="I57" i="19"/>
  <c r="H57" i="19"/>
  <c r="G57" i="19"/>
  <c r="F57" i="19"/>
  <c r="E57" i="19"/>
  <c r="D57" i="19"/>
  <c r="C57" i="19"/>
  <c r="B57" i="19"/>
  <c r="AD56" i="19"/>
  <c r="AC56" i="19"/>
  <c r="AB56" i="19"/>
  <c r="AA56" i="19"/>
  <c r="Z56" i="19"/>
  <c r="Y56" i="19"/>
  <c r="X56" i="19"/>
  <c r="W56" i="19"/>
  <c r="V56" i="19"/>
  <c r="U56" i="19"/>
  <c r="T56" i="19"/>
  <c r="S56" i="19"/>
  <c r="R56" i="19"/>
  <c r="Q56" i="19"/>
  <c r="P56" i="19"/>
  <c r="O56" i="19"/>
  <c r="N56" i="19"/>
  <c r="M56" i="19"/>
  <c r="L56" i="19"/>
  <c r="K56" i="19"/>
  <c r="J56" i="19"/>
  <c r="I56" i="19"/>
  <c r="H56" i="19"/>
  <c r="G56" i="19"/>
  <c r="F56" i="19"/>
  <c r="E56" i="19"/>
  <c r="D56" i="19"/>
  <c r="C56" i="19"/>
  <c r="B56" i="19"/>
  <c r="AD55" i="19"/>
  <c r="AC55" i="19"/>
  <c r="AB55" i="19"/>
  <c r="AA55" i="19"/>
  <c r="Z55" i="19"/>
  <c r="Y55" i="19"/>
  <c r="X55" i="19"/>
  <c r="W55" i="19"/>
  <c r="V55" i="19"/>
  <c r="U55" i="19"/>
  <c r="T55" i="19"/>
  <c r="S55" i="19"/>
  <c r="R55" i="19"/>
  <c r="Q55" i="19"/>
  <c r="P55" i="19"/>
  <c r="O55" i="19"/>
  <c r="N55" i="19"/>
  <c r="M55" i="19"/>
  <c r="L55" i="19"/>
  <c r="K55" i="19"/>
  <c r="J55" i="19"/>
  <c r="I55" i="19"/>
  <c r="H55" i="19"/>
  <c r="G55" i="19"/>
  <c r="F55" i="19"/>
  <c r="E55" i="19"/>
  <c r="D55" i="19"/>
  <c r="C55" i="19"/>
  <c r="B55" i="19"/>
  <c r="AD54" i="19"/>
  <c r="AC54" i="19"/>
  <c r="AB54" i="19"/>
  <c r="AA54" i="19"/>
  <c r="Z54" i="19"/>
  <c r="Y54" i="19"/>
  <c r="X54" i="19"/>
  <c r="W54" i="19"/>
  <c r="V54" i="19"/>
  <c r="U54" i="19"/>
  <c r="T54" i="19"/>
  <c r="S54" i="19"/>
  <c r="R54" i="19"/>
  <c r="Q54" i="19"/>
  <c r="P54" i="19"/>
  <c r="O54" i="19"/>
  <c r="N54" i="19"/>
  <c r="M54" i="19"/>
  <c r="L54" i="19"/>
  <c r="K54" i="19"/>
  <c r="J54" i="19"/>
  <c r="I54" i="19"/>
  <c r="H54" i="19"/>
  <c r="G54" i="19"/>
  <c r="F54" i="19"/>
  <c r="E54" i="19"/>
  <c r="D54" i="19"/>
  <c r="C54" i="19"/>
  <c r="B54" i="19"/>
  <c r="AD53" i="19"/>
  <c r="AC53" i="19"/>
  <c r="AB53" i="19"/>
  <c r="AA53" i="19"/>
  <c r="Z53" i="19"/>
  <c r="Y53" i="19"/>
  <c r="X53" i="19"/>
  <c r="W53" i="19"/>
  <c r="V53" i="19"/>
  <c r="U53" i="19"/>
  <c r="T53" i="19"/>
  <c r="S53" i="19"/>
  <c r="R53" i="19"/>
  <c r="Q53" i="19"/>
  <c r="P53" i="19"/>
  <c r="O53" i="19"/>
  <c r="N53" i="19"/>
  <c r="M53" i="19"/>
  <c r="L53" i="19"/>
  <c r="K53" i="19"/>
  <c r="J53" i="19"/>
  <c r="I53" i="19"/>
  <c r="H53" i="19"/>
  <c r="G53" i="19"/>
  <c r="F53" i="19"/>
  <c r="E53" i="19"/>
  <c r="D53" i="19"/>
  <c r="C53" i="19"/>
  <c r="B53" i="19"/>
  <c r="AD52" i="19"/>
  <c r="AC52" i="19"/>
  <c r="AB52" i="19"/>
  <c r="AA52" i="19"/>
  <c r="Z52" i="19"/>
  <c r="Y52" i="19"/>
  <c r="X52" i="19"/>
  <c r="W52" i="19"/>
  <c r="V52" i="19"/>
  <c r="U52" i="19"/>
  <c r="T52" i="19"/>
  <c r="S52" i="19"/>
  <c r="R52" i="19"/>
  <c r="Q52" i="19"/>
  <c r="P52" i="19"/>
  <c r="O52" i="19"/>
  <c r="N52" i="19"/>
  <c r="M52" i="19"/>
  <c r="L52" i="19"/>
  <c r="K52" i="19"/>
  <c r="J52" i="19"/>
  <c r="I52" i="19"/>
  <c r="H52" i="19"/>
  <c r="G52" i="19"/>
  <c r="F52" i="19"/>
  <c r="E52" i="19"/>
  <c r="D52" i="19"/>
  <c r="C52" i="19"/>
  <c r="B52" i="19"/>
  <c r="AD51" i="19"/>
  <c r="AC51" i="19"/>
  <c r="AB51" i="19"/>
  <c r="AA51" i="19"/>
  <c r="Z51" i="19"/>
  <c r="Y51" i="19"/>
  <c r="X51" i="19"/>
  <c r="W51" i="19"/>
  <c r="V51" i="19"/>
  <c r="U51" i="19"/>
  <c r="T51" i="19"/>
  <c r="S51" i="19"/>
  <c r="R51" i="19"/>
  <c r="Q51" i="19"/>
  <c r="P51" i="19"/>
  <c r="O51" i="19"/>
  <c r="N51" i="19"/>
  <c r="M51" i="19"/>
  <c r="L51" i="19"/>
  <c r="K51" i="19"/>
  <c r="J51" i="19"/>
  <c r="I51" i="19"/>
  <c r="H51" i="19"/>
  <c r="G51" i="19"/>
  <c r="F51" i="19"/>
  <c r="E51" i="19"/>
  <c r="D51" i="19"/>
  <c r="C51" i="19"/>
  <c r="B51" i="19"/>
  <c r="AD50" i="19"/>
  <c r="AC50" i="19"/>
  <c r="AB50" i="19"/>
  <c r="AA50" i="19"/>
  <c r="Z50" i="19"/>
  <c r="Y50" i="19"/>
  <c r="X50" i="19"/>
  <c r="W50" i="19"/>
  <c r="V50" i="19"/>
  <c r="U50" i="19"/>
  <c r="T50" i="19"/>
  <c r="S50" i="19"/>
  <c r="R50" i="19"/>
  <c r="Q50" i="19"/>
  <c r="P50" i="19"/>
  <c r="O50" i="19"/>
  <c r="N50" i="19"/>
  <c r="M50" i="19"/>
  <c r="L50" i="19"/>
  <c r="K50" i="19"/>
  <c r="J50" i="19"/>
  <c r="I50" i="19"/>
  <c r="H50" i="19"/>
  <c r="G50" i="19"/>
  <c r="F50" i="19"/>
  <c r="E50" i="19"/>
  <c r="D50" i="19"/>
  <c r="C50" i="19"/>
  <c r="B50" i="19"/>
  <c r="AD49" i="19"/>
  <c r="AC49" i="19"/>
  <c r="AB49" i="19"/>
  <c r="AA49" i="19"/>
  <c r="Z49" i="19"/>
  <c r="Y49" i="19"/>
  <c r="X49" i="19"/>
  <c r="W49" i="19"/>
  <c r="V49" i="19"/>
  <c r="U49" i="19"/>
  <c r="T49" i="19"/>
  <c r="S49" i="19"/>
  <c r="R49" i="19"/>
  <c r="Q49" i="19"/>
  <c r="P49" i="19"/>
  <c r="O49" i="19"/>
  <c r="N49" i="19"/>
  <c r="M49" i="19"/>
  <c r="L49" i="19"/>
  <c r="K49" i="19"/>
  <c r="J49" i="19"/>
  <c r="I49" i="19"/>
  <c r="H49" i="19"/>
  <c r="G49" i="19"/>
  <c r="F49" i="19"/>
  <c r="E49" i="19"/>
  <c r="D49" i="19"/>
  <c r="C49" i="19"/>
  <c r="B49" i="19"/>
  <c r="AD48" i="19"/>
  <c r="AC48" i="19"/>
  <c r="AB48" i="19"/>
  <c r="AA48" i="19"/>
  <c r="Z48" i="19"/>
  <c r="Y48" i="19"/>
  <c r="X48" i="19"/>
  <c r="W48" i="19"/>
  <c r="V48" i="19"/>
  <c r="U48" i="19"/>
  <c r="T48" i="19"/>
  <c r="S48" i="19"/>
  <c r="R48" i="19"/>
  <c r="Q48" i="19"/>
  <c r="P48" i="19"/>
  <c r="O48" i="19"/>
  <c r="N48" i="19"/>
  <c r="M48" i="19"/>
  <c r="L48" i="19"/>
  <c r="K48" i="19"/>
  <c r="J48" i="19"/>
  <c r="I48" i="19"/>
  <c r="H48" i="19"/>
  <c r="G48" i="19"/>
  <c r="F48" i="19"/>
  <c r="E48" i="19"/>
  <c r="D48" i="19"/>
  <c r="C48" i="19"/>
  <c r="B48" i="19"/>
  <c r="AD47" i="19"/>
  <c r="AC47" i="19"/>
  <c r="AB47" i="19"/>
  <c r="AA47" i="19"/>
  <c r="Z47" i="19"/>
  <c r="Y47" i="19"/>
  <c r="X47" i="19"/>
  <c r="W47" i="19"/>
  <c r="V47" i="19"/>
  <c r="U47" i="19"/>
  <c r="T47" i="19"/>
  <c r="S47" i="19"/>
  <c r="R47" i="19"/>
  <c r="Q47" i="19"/>
  <c r="P47" i="19"/>
  <c r="O47" i="19"/>
  <c r="N47" i="19"/>
  <c r="M47" i="19"/>
  <c r="L47" i="19"/>
  <c r="K47" i="19"/>
  <c r="J47" i="19"/>
  <c r="I47" i="19"/>
  <c r="H47" i="19"/>
  <c r="G47" i="19"/>
  <c r="F47" i="19"/>
  <c r="E47" i="19"/>
  <c r="D47" i="19"/>
  <c r="C47" i="19"/>
  <c r="B47" i="19"/>
  <c r="AD46" i="19"/>
  <c r="AC46" i="19"/>
  <c r="AB46" i="19"/>
  <c r="AA46" i="19"/>
  <c r="Z46" i="19"/>
  <c r="Y46" i="19"/>
  <c r="X46" i="19"/>
  <c r="W46" i="19"/>
  <c r="V46" i="19"/>
  <c r="U46" i="19"/>
  <c r="T46" i="19"/>
  <c r="S46" i="19"/>
  <c r="R46" i="19"/>
  <c r="Q46" i="19"/>
  <c r="P46" i="19"/>
  <c r="O46" i="19"/>
  <c r="N46" i="19"/>
  <c r="M46" i="19"/>
  <c r="L46" i="19"/>
  <c r="K46" i="19"/>
  <c r="J46" i="19"/>
  <c r="I46" i="19"/>
  <c r="H46" i="19"/>
  <c r="G46" i="19"/>
  <c r="F46" i="19"/>
  <c r="E46" i="19"/>
  <c r="D46" i="19"/>
  <c r="C46" i="19"/>
  <c r="B46" i="19"/>
  <c r="AD45" i="19"/>
  <c r="AC45" i="19"/>
  <c r="AB45" i="19"/>
  <c r="AA45" i="19"/>
  <c r="Z45" i="19"/>
  <c r="Y45" i="19"/>
  <c r="X45" i="19"/>
  <c r="W45" i="19"/>
  <c r="V45" i="19"/>
  <c r="U45" i="19"/>
  <c r="T45" i="19"/>
  <c r="S45" i="19"/>
  <c r="R45" i="19"/>
  <c r="Q45" i="19"/>
  <c r="P45" i="19"/>
  <c r="O45" i="19"/>
  <c r="N45" i="19"/>
  <c r="M45" i="19"/>
  <c r="L45" i="19"/>
  <c r="K45" i="19"/>
  <c r="J45" i="19"/>
  <c r="I45" i="19"/>
  <c r="H45" i="19"/>
  <c r="G45" i="19"/>
  <c r="F45" i="19"/>
  <c r="E45" i="19"/>
  <c r="D45" i="19"/>
  <c r="C45" i="19"/>
  <c r="B45" i="19"/>
  <c r="AC44" i="19"/>
  <c r="X44" i="19"/>
  <c r="V44" i="19"/>
  <c r="U44" i="19"/>
  <c r="S44" i="19"/>
  <c r="R44" i="19"/>
  <c r="Q44" i="19"/>
  <c r="P44" i="19"/>
  <c r="O44" i="19"/>
  <c r="N44" i="19"/>
  <c r="M44" i="19"/>
  <c r="L44" i="19"/>
  <c r="K44" i="19"/>
  <c r="J44" i="19"/>
  <c r="I44" i="19"/>
  <c r="H44" i="19"/>
  <c r="G44" i="19"/>
  <c r="F44" i="19"/>
  <c r="E44" i="19"/>
  <c r="D44" i="19"/>
  <c r="C44" i="19"/>
  <c r="B44" i="19"/>
  <c r="AD43" i="19"/>
  <c r="AC43" i="19"/>
  <c r="AB43" i="19"/>
  <c r="AA43" i="19"/>
  <c r="Z43" i="19"/>
  <c r="Y43" i="19"/>
  <c r="X43" i="19"/>
  <c r="W43" i="19"/>
  <c r="V43" i="19"/>
  <c r="U43" i="19"/>
  <c r="T43" i="19"/>
  <c r="S43" i="19"/>
  <c r="R43" i="19"/>
  <c r="Q43" i="19"/>
  <c r="P43" i="19"/>
  <c r="O43" i="19"/>
  <c r="N43" i="19"/>
  <c r="M43" i="19"/>
  <c r="L43" i="19"/>
  <c r="K43" i="19"/>
  <c r="J43" i="19"/>
  <c r="I43" i="19"/>
  <c r="H43" i="19"/>
  <c r="G43" i="19"/>
  <c r="F43" i="19"/>
  <c r="E43" i="19"/>
  <c r="D43" i="19"/>
  <c r="C43" i="19"/>
  <c r="B43" i="19"/>
  <c r="AD42" i="19"/>
  <c r="AC42" i="19"/>
  <c r="AB42" i="19"/>
  <c r="AA42" i="19"/>
  <c r="Z42" i="19"/>
  <c r="Y42" i="19"/>
  <c r="X42" i="19"/>
  <c r="W42" i="19"/>
  <c r="V42" i="19"/>
  <c r="U42" i="19"/>
  <c r="T42" i="19"/>
  <c r="S42" i="19"/>
  <c r="R42" i="19"/>
  <c r="Q42" i="19"/>
  <c r="P42" i="19"/>
  <c r="O42" i="19"/>
  <c r="N42" i="19"/>
  <c r="M42" i="19"/>
  <c r="L42" i="19"/>
  <c r="K42" i="19"/>
  <c r="J42" i="19"/>
  <c r="I42" i="19"/>
  <c r="H42" i="19"/>
  <c r="G42" i="19"/>
  <c r="F42" i="19"/>
  <c r="E42" i="19"/>
  <c r="D42" i="19"/>
  <c r="C42" i="19"/>
  <c r="B42" i="19"/>
  <c r="AD41" i="19"/>
  <c r="AC41" i="19"/>
  <c r="AB41" i="19"/>
  <c r="AA41" i="19"/>
  <c r="Z41" i="19"/>
  <c r="Y41" i="19"/>
  <c r="X41" i="19"/>
  <c r="W41" i="19"/>
  <c r="V41" i="19"/>
  <c r="U41" i="19"/>
  <c r="T41" i="19"/>
  <c r="S41" i="19"/>
  <c r="R41" i="19"/>
  <c r="Q41" i="19"/>
  <c r="P41" i="19"/>
  <c r="O41" i="19"/>
  <c r="N41" i="19"/>
  <c r="M41" i="19"/>
  <c r="L41" i="19"/>
  <c r="K41" i="19"/>
  <c r="J41" i="19"/>
  <c r="I41" i="19"/>
  <c r="H41" i="19"/>
  <c r="G41" i="19"/>
  <c r="F41" i="19"/>
  <c r="E41" i="19"/>
  <c r="D41" i="19"/>
  <c r="C41" i="19"/>
  <c r="B41" i="19"/>
  <c r="AD40"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D40" i="19"/>
  <c r="C40" i="19"/>
  <c r="B40" i="19"/>
  <c r="AD39" i="19"/>
  <c r="AC39" i="19"/>
  <c r="AB39" i="19"/>
  <c r="AA39" i="19"/>
  <c r="Z39" i="19"/>
  <c r="Y39" i="19"/>
  <c r="X39" i="19"/>
  <c r="W39" i="19"/>
  <c r="V39" i="19"/>
  <c r="U39" i="19"/>
  <c r="T39" i="19"/>
  <c r="S39" i="19"/>
  <c r="R39" i="19"/>
  <c r="Q39" i="19"/>
  <c r="P39" i="19"/>
  <c r="O39" i="19"/>
  <c r="N39" i="19"/>
  <c r="M39" i="19"/>
  <c r="L39" i="19"/>
  <c r="K39" i="19"/>
  <c r="J39" i="19"/>
  <c r="I39" i="19"/>
  <c r="H39" i="19"/>
  <c r="G39" i="19"/>
  <c r="F39" i="19"/>
  <c r="E39" i="19"/>
  <c r="D39" i="19"/>
  <c r="C39" i="19"/>
  <c r="B39" i="19"/>
  <c r="AD38" i="19"/>
  <c r="AC38" i="19"/>
  <c r="AB38" i="19"/>
  <c r="AA38" i="19"/>
  <c r="Z38" i="19"/>
  <c r="Y38" i="19"/>
  <c r="X38" i="19"/>
  <c r="W38" i="19"/>
  <c r="V38" i="19"/>
  <c r="U38" i="19"/>
  <c r="T38" i="19"/>
  <c r="S38" i="19"/>
  <c r="R38" i="19"/>
  <c r="Q38" i="19"/>
  <c r="P38" i="19"/>
  <c r="O38" i="19"/>
  <c r="N38" i="19"/>
  <c r="M38" i="19"/>
  <c r="L38" i="19"/>
  <c r="K38" i="19"/>
  <c r="J38" i="19"/>
  <c r="I38" i="19"/>
  <c r="H38" i="19"/>
  <c r="G38" i="19"/>
  <c r="F38" i="19"/>
  <c r="E38" i="19"/>
  <c r="D38" i="19"/>
  <c r="C38" i="19"/>
  <c r="B38" i="19"/>
  <c r="AC37" i="19"/>
  <c r="X37" i="19"/>
  <c r="V37" i="19"/>
  <c r="U37" i="19"/>
  <c r="S37" i="19"/>
  <c r="R37" i="19"/>
  <c r="Q37" i="19"/>
  <c r="P37" i="19"/>
  <c r="O37" i="19"/>
  <c r="N37" i="19"/>
  <c r="M37" i="19"/>
  <c r="L37" i="19"/>
  <c r="K37" i="19"/>
  <c r="J37" i="19"/>
  <c r="I37" i="19"/>
  <c r="H37" i="19"/>
  <c r="G37" i="19"/>
  <c r="F37" i="19"/>
  <c r="E37" i="19"/>
  <c r="C37" i="19"/>
  <c r="B37" i="19"/>
  <c r="AD36" i="19"/>
  <c r="AC36" i="19"/>
  <c r="AB36" i="19"/>
  <c r="AA36" i="19"/>
  <c r="Z36" i="19"/>
  <c r="Y36" i="19"/>
  <c r="X36" i="19"/>
  <c r="W36" i="19"/>
  <c r="V36" i="19"/>
  <c r="U36" i="19"/>
  <c r="T36" i="19"/>
  <c r="S36" i="19"/>
  <c r="R36" i="19"/>
  <c r="Q36" i="19"/>
  <c r="P36" i="19"/>
  <c r="O36" i="19"/>
  <c r="N36" i="19"/>
  <c r="M36" i="19"/>
  <c r="L36" i="19"/>
  <c r="K36" i="19"/>
  <c r="J36" i="19"/>
  <c r="I36" i="19"/>
  <c r="H36" i="19"/>
  <c r="G36" i="19"/>
  <c r="F36" i="19"/>
  <c r="E36" i="19"/>
  <c r="D36" i="19"/>
  <c r="C36" i="19"/>
  <c r="B36" i="19"/>
  <c r="AD35" i="19"/>
  <c r="AC35" i="19"/>
  <c r="AB35" i="19"/>
  <c r="AA35" i="19"/>
  <c r="Z35" i="19"/>
  <c r="Y35" i="19"/>
  <c r="X35" i="19"/>
  <c r="W35" i="19"/>
  <c r="V35" i="19"/>
  <c r="U35" i="19"/>
  <c r="T35" i="19"/>
  <c r="S35" i="19"/>
  <c r="R35" i="19"/>
  <c r="Q35" i="19"/>
  <c r="P35" i="19"/>
  <c r="O35" i="19"/>
  <c r="N35" i="19"/>
  <c r="M35" i="19"/>
  <c r="L35" i="19"/>
  <c r="K35" i="19"/>
  <c r="J35" i="19"/>
  <c r="I35" i="19"/>
  <c r="H35" i="19"/>
  <c r="G35" i="19"/>
  <c r="F35" i="19"/>
  <c r="E35" i="19"/>
  <c r="D35" i="19"/>
  <c r="C35" i="19"/>
  <c r="B35" i="19"/>
  <c r="AD34" i="19"/>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D34" i="19"/>
  <c r="C34" i="19"/>
  <c r="B34" i="19"/>
  <c r="AD33" i="19"/>
  <c r="AC33" i="19"/>
  <c r="AB33" i="19"/>
  <c r="AA33" i="19"/>
  <c r="Z33" i="19"/>
  <c r="Y33" i="19"/>
  <c r="X33" i="19"/>
  <c r="W33" i="19"/>
  <c r="V33" i="19"/>
  <c r="U33" i="19"/>
  <c r="T33" i="19"/>
  <c r="S33" i="19"/>
  <c r="R33" i="19"/>
  <c r="Q33" i="19"/>
  <c r="P33" i="19"/>
  <c r="O33" i="19"/>
  <c r="N33" i="19"/>
  <c r="M33" i="19"/>
  <c r="L33" i="19"/>
  <c r="K33" i="19"/>
  <c r="J33" i="19"/>
  <c r="I33" i="19"/>
  <c r="H33" i="19"/>
  <c r="G33" i="19"/>
  <c r="F33" i="19"/>
  <c r="E33" i="19"/>
  <c r="D33" i="19"/>
  <c r="C33" i="19"/>
  <c r="B33" i="19"/>
  <c r="AD32" i="19"/>
  <c r="AC32" i="19"/>
  <c r="AB32" i="19"/>
  <c r="AA32" i="19"/>
  <c r="Z32" i="19"/>
  <c r="Y32" i="19"/>
  <c r="X32" i="19"/>
  <c r="W32" i="19"/>
  <c r="V32" i="19"/>
  <c r="U32" i="19"/>
  <c r="T32" i="19"/>
  <c r="S32" i="19"/>
  <c r="R32" i="19"/>
  <c r="Q32" i="19"/>
  <c r="P32" i="19"/>
  <c r="O32" i="19"/>
  <c r="N32" i="19"/>
  <c r="M32" i="19"/>
  <c r="L32" i="19"/>
  <c r="K32" i="19"/>
  <c r="J32" i="19"/>
  <c r="I32" i="19"/>
  <c r="H32" i="19"/>
  <c r="G32" i="19"/>
  <c r="F32" i="19"/>
  <c r="E32" i="19"/>
  <c r="D32" i="19"/>
  <c r="C32" i="19"/>
  <c r="B32" i="19"/>
  <c r="AD31" i="19"/>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D31" i="19"/>
  <c r="C31" i="19"/>
  <c r="B31" i="19"/>
  <c r="AD30" i="19"/>
  <c r="AC30" i="19"/>
  <c r="AB30" i="19"/>
  <c r="AA30" i="19"/>
  <c r="Z30" i="19"/>
  <c r="Y30" i="19"/>
  <c r="X30" i="19"/>
  <c r="W30" i="19"/>
  <c r="V30" i="19"/>
  <c r="U30" i="19"/>
  <c r="T30" i="19"/>
  <c r="S30" i="19"/>
  <c r="R30" i="19"/>
  <c r="Q30" i="19"/>
  <c r="P30" i="19"/>
  <c r="O30" i="19"/>
  <c r="N30" i="19"/>
  <c r="M30" i="19"/>
  <c r="L30" i="19"/>
  <c r="K30" i="19"/>
  <c r="J30" i="19"/>
  <c r="I30" i="19"/>
  <c r="H30" i="19"/>
  <c r="G30" i="19"/>
  <c r="F30" i="19"/>
  <c r="E30" i="19"/>
  <c r="D30" i="19"/>
  <c r="C30" i="19"/>
  <c r="B30" i="19"/>
  <c r="AD29" i="19"/>
  <c r="AC29" i="19"/>
  <c r="X29" i="19"/>
  <c r="V29" i="19"/>
  <c r="U29" i="19"/>
  <c r="S29" i="19"/>
  <c r="R29" i="19"/>
  <c r="Q29" i="19"/>
  <c r="P29" i="19"/>
  <c r="O29" i="19"/>
  <c r="N29" i="19"/>
  <c r="M29" i="19"/>
  <c r="L29" i="19"/>
  <c r="K29" i="19"/>
  <c r="J29" i="19"/>
  <c r="I29" i="19"/>
  <c r="H29" i="19"/>
  <c r="G29" i="19"/>
  <c r="F29" i="19"/>
  <c r="E29" i="19"/>
  <c r="C29" i="19"/>
  <c r="B29" i="19"/>
  <c r="AD28" i="19"/>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D28" i="19"/>
  <c r="C28" i="19"/>
  <c r="B28" i="19"/>
  <c r="AD27" i="19"/>
  <c r="AC27" i="19"/>
  <c r="AB27" i="19"/>
  <c r="AA27" i="19"/>
  <c r="Z27" i="19"/>
  <c r="Y27" i="19"/>
  <c r="X27" i="19"/>
  <c r="W27" i="19"/>
  <c r="V27" i="19"/>
  <c r="U27" i="19"/>
  <c r="T27" i="19"/>
  <c r="S27" i="19"/>
  <c r="R27" i="19"/>
  <c r="Q27" i="19"/>
  <c r="P27" i="19"/>
  <c r="O27" i="19"/>
  <c r="N27" i="19"/>
  <c r="M27" i="19"/>
  <c r="L27" i="19"/>
  <c r="K27" i="19"/>
  <c r="J27" i="19"/>
  <c r="I27" i="19"/>
  <c r="H27" i="19"/>
  <c r="G27" i="19"/>
  <c r="F27" i="19"/>
  <c r="E27" i="19"/>
  <c r="D27" i="19"/>
  <c r="C27" i="19"/>
  <c r="B27"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C26" i="19"/>
  <c r="B26" i="19"/>
  <c r="AD25" i="19"/>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D25" i="19"/>
  <c r="C25" i="19"/>
  <c r="B25" i="19"/>
  <c r="AD24" i="19"/>
  <c r="AC24" i="19"/>
  <c r="AB24" i="19"/>
  <c r="AA24" i="19"/>
  <c r="Z24" i="19"/>
  <c r="Y24" i="19"/>
  <c r="X24" i="19"/>
  <c r="W24" i="19"/>
  <c r="V24" i="19"/>
  <c r="U24" i="19"/>
  <c r="T24" i="19"/>
  <c r="S24" i="19"/>
  <c r="R24" i="19"/>
  <c r="Q24" i="19"/>
  <c r="P24" i="19"/>
  <c r="O24" i="19"/>
  <c r="N24" i="19"/>
  <c r="M24" i="19"/>
  <c r="L24" i="19"/>
  <c r="K24" i="19"/>
  <c r="J24" i="19"/>
  <c r="I24" i="19"/>
  <c r="H24" i="19"/>
  <c r="G24" i="19"/>
  <c r="F24" i="19"/>
  <c r="E24" i="19"/>
  <c r="D24" i="19"/>
  <c r="C24" i="19"/>
  <c r="B24" i="19"/>
  <c r="AD23" i="19"/>
  <c r="AC23" i="19"/>
  <c r="AB23" i="19"/>
  <c r="AA23" i="19"/>
  <c r="Z23" i="19"/>
  <c r="Y23" i="19"/>
  <c r="X23" i="19"/>
  <c r="W23" i="19"/>
  <c r="V23" i="19"/>
  <c r="U23" i="19"/>
  <c r="T23" i="19"/>
  <c r="S23" i="19"/>
  <c r="R23" i="19"/>
  <c r="Q23" i="19"/>
  <c r="P23" i="19"/>
  <c r="O23" i="19"/>
  <c r="N23" i="19"/>
  <c r="M23" i="19"/>
  <c r="L23" i="19"/>
  <c r="K23" i="19"/>
  <c r="J23" i="19"/>
  <c r="I23" i="19"/>
  <c r="H23" i="19"/>
  <c r="G23" i="19"/>
  <c r="F23" i="19"/>
  <c r="E23" i="19"/>
  <c r="D23" i="19"/>
  <c r="C23" i="19"/>
  <c r="B23" i="19"/>
  <c r="AD22" i="19"/>
  <c r="AC22" i="19"/>
  <c r="AB22" i="19"/>
  <c r="AA22" i="19"/>
  <c r="Z22" i="19"/>
  <c r="Y22" i="19"/>
  <c r="X22" i="19"/>
  <c r="W22" i="19"/>
  <c r="V22" i="19"/>
  <c r="U22" i="19"/>
  <c r="T22" i="19"/>
  <c r="S22" i="19"/>
  <c r="R22" i="19"/>
  <c r="Q22" i="19"/>
  <c r="P22" i="19"/>
  <c r="O22" i="19"/>
  <c r="N22" i="19"/>
  <c r="M22" i="19"/>
  <c r="L22" i="19"/>
  <c r="K22" i="19"/>
  <c r="J22" i="19"/>
  <c r="I22" i="19"/>
  <c r="H22" i="19"/>
  <c r="G22" i="19"/>
  <c r="F22" i="19"/>
  <c r="E22" i="19"/>
  <c r="D22" i="19"/>
  <c r="C22" i="19"/>
  <c r="B22" i="19"/>
  <c r="AD21" i="19"/>
  <c r="AC21" i="19"/>
  <c r="AB21" i="19"/>
  <c r="AA21" i="19"/>
  <c r="Z21" i="19"/>
  <c r="Y21" i="19"/>
  <c r="X21" i="19"/>
  <c r="W21" i="19"/>
  <c r="V21" i="19"/>
  <c r="U21" i="19"/>
  <c r="T21" i="19"/>
  <c r="S21" i="19"/>
  <c r="R21" i="19"/>
  <c r="Q21" i="19"/>
  <c r="P21" i="19"/>
  <c r="O21" i="19"/>
  <c r="N21" i="19"/>
  <c r="M21" i="19"/>
  <c r="L21" i="19"/>
  <c r="K21" i="19"/>
  <c r="J21" i="19"/>
  <c r="I21" i="19"/>
  <c r="H21" i="19"/>
  <c r="G21" i="19"/>
  <c r="F21" i="19"/>
  <c r="E21" i="19"/>
  <c r="D21" i="19"/>
  <c r="C21" i="19"/>
  <c r="B21" i="19"/>
  <c r="AD20" i="19"/>
  <c r="AC20" i="19"/>
  <c r="AB20" i="19"/>
  <c r="AA20" i="19"/>
  <c r="Z20" i="19"/>
  <c r="Y20" i="19"/>
  <c r="X20" i="19"/>
  <c r="W20" i="19"/>
  <c r="V20" i="19"/>
  <c r="U20" i="19"/>
  <c r="T20" i="19"/>
  <c r="S20" i="19"/>
  <c r="R20" i="19"/>
  <c r="Q20" i="19"/>
  <c r="P20" i="19"/>
  <c r="O20" i="19"/>
  <c r="N20" i="19"/>
  <c r="M20" i="19"/>
  <c r="L20" i="19"/>
  <c r="K20" i="19"/>
  <c r="J20" i="19"/>
  <c r="I20" i="19"/>
  <c r="H20" i="19"/>
  <c r="G20" i="19"/>
  <c r="F20" i="19"/>
  <c r="E20" i="19"/>
  <c r="D20" i="19"/>
  <c r="C20" i="19"/>
  <c r="B20" i="19"/>
  <c r="AD19" i="19"/>
  <c r="AC19" i="19"/>
  <c r="AB19" i="19"/>
  <c r="AA19" i="19"/>
  <c r="Z19" i="19"/>
  <c r="Y19" i="19"/>
  <c r="X19" i="19"/>
  <c r="W19" i="19"/>
  <c r="V19" i="19"/>
  <c r="U19" i="19"/>
  <c r="T19" i="19"/>
  <c r="S19" i="19"/>
  <c r="R19" i="19"/>
  <c r="Q19" i="19"/>
  <c r="P19" i="19"/>
  <c r="O19" i="19"/>
  <c r="N19" i="19"/>
  <c r="M19" i="19"/>
  <c r="L19" i="19"/>
  <c r="K19" i="19"/>
  <c r="J19" i="19"/>
  <c r="I19" i="19"/>
  <c r="H19" i="19"/>
  <c r="G19" i="19"/>
  <c r="F19" i="19"/>
  <c r="E19" i="19"/>
  <c r="D19" i="19"/>
  <c r="C19" i="19"/>
  <c r="B19" i="19"/>
  <c r="AD18" i="19"/>
  <c r="AC18" i="19"/>
  <c r="AB18" i="19"/>
  <c r="AA18" i="19"/>
  <c r="Z18" i="19"/>
  <c r="Y18" i="19"/>
  <c r="X18" i="19"/>
  <c r="W18" i="19"/>
  <c r="V18" i="19"/>
  <c r="U18" i="19"/>
  <c r="T18" i="19"/>
  <c r="S18" i="19"/>
  <c r="R18" i="19"/>
  <c r="Q18" i="19"/>
  <c r="P18" i="19"/>
  <c r="O18" i="19"/>
  <c r="N18" i="19"/>
  <c r="M18" i="19"/>
  <c r="L18" i="19"/>
  <c r="K18" i="19"/>
  <c r="J18" i="19"/>
  <c r="I18" i="19"/>
  <c r="H18" i="19"/>
  <c r="G18" i="19"/>
  <c r="F18" i="19"/>
  <c r="E18" i="19"/>
  <c r="D18" i="19"/>
  <c r="C18" i="19"/>
  <c r="B18" i="19"/>
  <c r="AD17" i="19"/>
  <c r="AC17" i="19"/>
  <c r="AB17" i="19"/>
  <c r="AA17" i="19"/>
  <c r="Z17" i="19"/>
  <c r="Y17" i="19"/>
  <c r="X17" i="19"/>
  <c r="W17" i="19"/>
  <c r="V17" i="19"/>
  <c r="U17" i="19"/>
  <c r="T17" i="19"/>
  <c r="S17" i="19"/>
  <c r="R17" i="19"/>
  <c r="Q17" i="19"/>
  <c r="P17" i="19"/>
  <c r="O17" i="19"/>
  <c r="N17" i="19"/>
  <c r="M17" i="19"/>
  <c r="L17" i="19"/>
  <c r="K17" i="19"/>
  <c r="J17" i="19"/>
  <c r="I17" i="19"/>
  <c r="H17" i="19"/>
  <c r="G17" i="19"/>
  <c r="F17" i="19"/>
  <c r="E17" i="19"/>
  <c r="D17" i="19"/>
  <c r="C17" i="19"/>
  <c r="B17" i="19"/>
  <c r="AD16" i="19"/>
  <c r="AC16" i="19"/>
  <c r="AB16" i="19"/>
  <c r="AA16" i="19"/>
  <c r="Z16" i="19"/>
  <c r="Y16" i="19"/>
  <c r="X16" i="19"/>
  <c r="W16" i="19"/>
  <c r="V16" i="19"/>
  <c r="U16" i="19"/>
  <c r="T16" i="19"/>
  <c r="S16" i="19"/>
  <c r="R16" i="19"/>
  <c r="Q16" i="19"/>
  <c r="P16" i="19"/>
  <c r="O16" i="19"/>
  <c r="N16" i="19"/>
  <c r="M16" i="19"/>
  <c r="L16" i="19"/>
  <c r="K16" i="19"/>
  <c r="J16" i="19"/>
  <c r="I16" i="19"/>
  <c r="H16" i="19"/>
  <c r="G16" i="19"/>
  <c r="F16" i="19"/>
  <c r="E16" i="19"/>
  <c r="D16" i="19"/>
  <c r="C16" i="19"/>
  <c r="B16" i="19"/>
  <c r="AD15" i="19"/>
  <c r="AC15" i="19"/>
  <c r="AB15" i="19"/>
  <c r="AA15" i="19"/>
  <c r="Z15" i="19"/>
  <c r="Y15" i="19"/>
  <c r="X15" i="19"/>
  <c r="W15" i="19"/>
  <c r="V15" i="19"/>
  <c r="U15" i="19"/>
  <c r="T15" i="19"/>
  <c r="S15" i="19"/>
  <c r="R15" i="19"/>
  <c r="Q15" i="19"/>
  <c r="P15" i="19"/>
  <c r="O15" i="19"/>
  <c r="N15" i="19"/>
  <c r="M15" i="19"/>
  <c r="L15" i="19"/>
  <c r="K15" i="19"/>
  <c r="J15" i="19"/>
  <c r="I15" i="19"/>
  <c r="H15" i="19"/>
  <c r="G15" i="19"/>
  <c r="F15" i="19"/>
  <c r="E15" i="19"/>
  <c r="D15" i="19"/>
  <c r="C15" i="19"/>
  <c r="B15" i="19"/>
  <c r="AD14" i="19"/>
  <c r="AC14" i="19"/>
  <c r="AB14" i="19"/>
  <c r="AA14" i="19"/>
  <c r="Z14" i="19"/>
  <c r="Y14" i="19"/>
  <c r="X14" i="19"/>
  <c r="W14" i="19"/>
  <c r="V14" i="19"/>
  <c r="U14" i="19"/>
  <c r="T14" i="19"/>
  <c r="S14" i="19"/>
  <c r="R14" i="19"/>
  <c r="Q14" i="19"/>
  <c r="P14" i="19"/>
  <c r="O14" i="19"/>
  <c r="N14" i="19"/>
  <c r="M14" i="19"/>
  <c r="L14" i="19"/>
  <c r="K14" i="19"/>
  <c r="J14" i="19"/>
  <c r="I14" i="19"/>
  <c r="H14" i="19"/>
  <c r="G14" i="19"/>
  <c r="F14" i="19"/>
  <c r="E14" i="19"/>
  <c r="D14" i="19"/>
  <c r="C14" i="19"/>
  <c r="B14" i="19"/>
  <c r="AD13"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D13" i="19"/>
  <c r="C13" i="19"/>
  <c r="B13"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C12" i="19"/>
  <c r="B12" i="19"/>
  <c r="AD11" i="19"/>
  <c r="AC11" i="19"/>
  <c r="AB11" i="19"/>
  <c r="AA11" i="19"/>
  <c r="Z11" i="19"/>
  <c r="Y11" i="19"/>
  <c r="X11" i="19"/>
  <c r="W11" i="19"/>
  <c r="V11" i="19"/>
  <c r="U11" i="19"/>
  <c r="T11" i="19"/>
  <c r="S11" i="19"/>
  <c r="R11" i="19"/>
  <c r="Q11" i="19"/>
  <c r="P11" i="19"/>
  <c r="O11" i="19"/>
  <c r="N11" i="19"/>
  <c r="M11" i="19"/>
  <c r="L11" i="19"/>
  <c r="K11" i="19"/>
  <c r="J11" i="19"/>
  <c r="I11" i="19"/>
  <c r="H11" i="19"/>
  <c r="G11" i="19"/>
  <c r="F11" i="19"/>
  <c r="E11" i="19"/>
  <c r="D11" i="19"/>
  <c r="C11" i="19"/>
  <c r="B11" i="19"/>
  <c r="AD10" i="19"/>
  <c r="AC10" i="19"/>
  <c r="AB10" i="19"/>
  <c r="AA10" i="19"/>
  <c r="Z10" i="19"/>
  <c r="Y10" i="19"/>
  <c r="X10" i="19"/>
  <c r="W10" i="19"/>
  <c r="V10" i="19"/>
  <c r="U10" i="19"/>
  <c r="T10" i="19"/>
  <c r="S10" i="19"/>
  <c r="R10" i="19"/>
  <c r="Q10" i="19"/>
  <c r="P10" i="19"/>
  <c r="O10" i="19"/>
  <c r="N10" i="19"/>
  <c r="M10" i="19"/>
  <c r="L10" i="19"/>
  <c r="K10" i="19"/>
  <c r="J10" i="19"/>
  <c r="I10" i="19"/>
  <c r="H10" i="19"/>
  <c r="G10" i="19"/>
  <c r="F10" i="19"/>
  <c r="E10" i="19"/>
  <c r="D10" i="19"/>
  <c r="C10" i="19"/>
  <c r="B10" i="19"/>
  <c r="AD9" i="19"/>
  <c r="AC9" i="19"/>
  <c r="AB9" i="19"/>
  <c r="AA9" i="19"/>
  <c r="Z9" i="19"/>
  <c r="Y9" i="19"/>
  <c r="X9" i="19"/>
  <c r="W9" i="19"/>
  <c r="V9" i="19"/>
  <c r="U9" i="19"/>
  <c r="T9" i="19"/>
  <c r="S9" i="19"/>
  <c r="R9" i="19"/>
  <c r="Q9" i="19"/>
  <c r="P9" i="19"/>
  <c r="O9" i="19"/>
  <c r="N9" i="19"/>
  <c r="M9" i="19"/>
  <c r="L9" i="19"/>
  <c r="K9" i="19"/>
  <c r="J9" i="19"/>
  <c r="I9" i="19"/>
  <c r="H9" i="19"/>
  <c r="G9" i="19"/>
  <c r="F9" i="19"/>
  <c r="E9" i="19"/>
  <c r="D9" i="19"/>
  <c r="C9" i="19"/>
  <c r="B9" i="19"/>
  <c r="AD8" i="19"/>
  <c r="AC8" i="19"/>
  <c r="AB8" i="19"/>
  <c r="AA8" i="19"/>
  <c r="Z8" i="19"/>
  <c r="Y8" i="19"/>
  <c r="X8" i="19"/>
  <c r="W8" i="19"/>
  <c r="V8" i="19"/>
  <c r="U8" i="19"/>
  <c r="T8" i="19"/>
  <c r="S8" i="19"/>
  <c r="R8" i="19"/>
  <c r="Q8" i="19"/>
  <c r="P8" i="19"/>
  <c r="O8" i="19"/>
  <c r="N8" i="19"/>
  <c r="M8" i="19"/>
  <c r="L8" i="19"/>
  <c r="K8" i="19"/>
  <c r="J8" i="19"/>
  <c r="I8" i="19"/>
  <c r="H8" i="19"/>
  <c r="G8" i="19"/>
  <c r="F8" i="19"/>
  <c r="E8" i="19"/>
  <c r="D8" i="19"/>
  <c r="C8" i="19"/>
  <c r="B8" i="19"/>
  <c r="AD7" i="19"/>
  <c r="AC7" i="19"/>
  <c r="AB7" i="19"/>
  <c r="AA7" i="19"/>
  <c r="Z7" i="19"/>
  <c r="Y7" i="19"/>
  <c r="X7" i="19"/>
  <c r="W7" i="19"/>
  <c r="V7" i="19"/>
  <c r="U7" i="19"/>
  <c r="T7" i="19"/>
  <c r="S7" i="19"/>
  <c r="R7" i="19"/>
  <c r="Q7" i="19"/>
  <c r="P7" i="19"/>
  <c r="O7" i="19"/>
  <c r="N7" i="19"/>
  <c r="M7" i="19"/>
  <c r="L7" i="19"/>
  <c r="K7" i="19"/>
  <c r="J7" i="19"/>
  <c r="I7" i="19"/>
  <c r="H7" i="19"/>
  <c r="G7" i="19"/>
  <c r="F7" i="19"/>
  <c r="E7" i="19"/>
  <c r="D7" i="19"/>
  <c r="B7" i="19"/>
  <c r="AD119" i="18"/>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D119" i="18"/>
  <c r="C119" i="18"/>
  <c r="B119" i="18"/>
  <c r="AD119" i="12"/>
  <c r="AC119" i="12"/>
  <c r="AB119" i="12"/>
  <c r="AA119" i="12"/>
  <c r="Z119" i="12"/>
  <c r="Y119" i="12"/>
  <c r="X119" i="12"/>
  <c r="W119" i="12"/>
  <c r="V119" i="12"/>
  <c r="U119" i="12"/>
  <c r="T119" i="12"/>
  <c r="S119" i="12"/>
  <c r="R119" i="12"/>
  <c r="Q119" i="12"/>
  <c r="P119" i="12"/>
  <c r="O119" i="12"/>
  <c r="N119" i="12"/>
  <c r="M119" i="12"/>
  <c r="L119" i="12"/>
  <c r="K119" i="12"/>
  <c r="J119" i="12"/>
  <c r="I119" i="12"/>
  <c r="H119" i="12"/>
  <c r="AD118" i="12"/>
  <c r="AC118" i="12"/>
  <c r="AB118" i="12"/>
  <c r="AA118" i="12"/>
  <c r="Z118" i="12"/>
  <c r="Y118" i="12"/>
  <c r="X118" i="12"/>
  <c r="W118" i="12"/>
  <c r="V118" i="12"/>
  <c r="U118" i="12"/>
  <c r="T118" i="12"/>
  <c r="S118" i="12"/>
  <c r="R118" i="12"/>
  <c r="Q118" i="12"/>
  <c r="P118" i="12"/>
  <c r="O118" i="12"/>
  <c r="N118" i="12"/>
  <c r="M118" i="12"/>
  <c r="L118" i="12"/>
  <c r="K118" i="12"/>
  <c r="J118" i="12"/>
  <c r="I118" i="12"/>
  <c r="H118" i="12"/>
  <c r="F127" i="8"/>
  <c r="E127" i="8"/>
  <c r="D127" i="8"/>
  <c r="C127" i="8"/>
  <c r="B127" i="8"/>
  <c r="F126" i="8"/>
  <c r="E126" i="8"/>
  <c r="D126" i="8"/>
  <c r="C126" i="8"/>
  <c r="B126" i="8"/>
  <c r="F123" i="8"/>
  <c r="E123" i="8"/>
  <c r="D123" i="8"/>
  <c r="C123" i="8"/>
  <c r="B123" i="8"/>
  <c r="F122" i="8"/>
  <c r="E122" i="8"/>
  <c r="D122" i="8"/>
  <c r="C122" i="8"/>
  <c r="B122" i="8"/>
  <c r="AD117" i="8"/>
  <c r="AC117" i="8"/>
  <c r="W117" i="8"/>
  <c r="V117" i="8"/>
  <c r="U117" i="8"/>
  <c r="S117" i="8"/>
  <c r="R117" i="8"/>
  <c r="Q117" i="8"/>
  <c r="P117" i="8"/>
  <c r="O117" i="8"/>
  <c r="N117" i="8"/>
  <c r="M117" i="8"/>
  <c r="L117" i="8"/>
  <c r="K117" i="8"/>
  <c r="J117" i="8"/>
  <c r="I117" i="8"/>
  <c r="H117" i="8"/>
  <c r="G117" i="8"/>
  <c r="F117" i="8"/>
  <c r="E117" i="8"/>
  <c r="D117" i="8"/>
  <c r="C117" i="8"/>
  <c r="B117"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B116" i="8"/>
  <c r="AD115" i="8"/>
  <c r="AC115" i="8"/>
  <c r="Y115" i="8"/>
  <c r="W115" i="8"/>
  <c r="V115" i="8"/>
  <c r="U115" i="8"/>
  <c r="S115" i="8"/>
  <c r="R115" i="8"/>
  <c r="Q115" i="8"/>
  <c r="P115" i="8"/>
  <c r="O115" i="8"/>
  <c r="N115" i="8"/>
  <c r="M115" i="8"/>
  <c r="L115" i="8"/>
  <c r="K115" i="8"/>
  <c r="J115" i="8"/>
  <c r="I115" i="8"/>
  <c r="H115" i="8"/>
  <c r="G115" i="8"/>
  <c r="F115" i="8"/>
  <c r="E115" i="8"/>
  <c r="D115" i="8"/>
  <c r="C115" i="8"/>
  <c r="B115" i="8"/>
  <c r="AC114" i="8"/>
  <c r="W114" i="8"/>
  <c r="V114" i="8"/>
  <c r="U114" i="8"/>
  <c r="S114" i="8"/>
  <c r="R114" i="8"/>
  <c r="Q114" i="8"/>
  <c r="P114" i="8"/>
  <c r="O114" i="8"/>
  <c r="N114" i="8"/>
  <c r="M114" i="8"/>
  <c r="L114" i="8"/>
  <c r="K114" i="8"/>
  <c r="J114" i="8"/>
  <c r="I114" i="8"/>
  <c r="H114" i="8"/>
  <c r="G114" i="8"/>
  <c r="F114" i="8"/>
  <c r="E114" i="8"/>
  <c r="C114" i="8"/>
  <c r="B114" i="8"/>
  <c r="AB78" i="6"/>
  <c r="AB79" i="6"/>
  <c r="AD120" i="12"/>
  <c r="AC120" i="12"/>
  <c r="AB120" i="12"/>
  <c r="AA120" i="12"/>
  <c r="Z120" i="12"/>
  <c r="Y120" i="12"/>
  <c r="X120" i="12"/>
  <c r="W120" i="12"/>
  <c r="V120" i="12"/>
  <c r="U120" i="12"/>
  <c r="T120" i="12"/>
  <c r="S120" i="12"/>
  <c r="R120" i="12"/>
  <c r="Q120" i="12"/>
  <c r="P120" i="12"/>
  <c r="O120" i="12"/>
  <c r="N120" i="12"/>
  <c r="M120" i="12"/>
  <c r="L120" i="12"/>
  <c r="K120" i="12"/>
  <c r="J120" i="12"/>
  <c r="I120" i="12"/>
  <c r="H120" i="12"/>
  <c r="G120" i="12"/>
  <c r="F120" i="12"/>
  <c r="E120" i="12"/>
  <c r="D120" i="12"/>
  <c r="C120" i="12"/>
  <c r="B120" i="12"/>
  <c r="G119" i="12"/>
  <c r="F119" i="12"/>
  <c r="E119" i="12"/>
  <c r="D119" i="12"/>
  <c r="C119" i="12"/>
  <c r="B119" i="12"/>
  <c r="AD117" i="12"/>
  <c r="AC117" i="12"/>
  <c r="AB117" i="12"/>
  <c r="AA117" i="12"/>
  <c r="Z117" i="12"/>
  <c r="Y117" i="12"/>
  <c r="X117" i="12"/>
  <c r="W117" i="12"/>
  <c r="V117" i="12"/>
  <c r="U117" i="12"/>
  <c r="T117" i="12"/>
  <c r="S117" i="12"/>
  <c r="R117" i="12"/>
  <c r="Q117" i="12"/>
  <c r="P117" i="12"/>
  <c r="O117" i="12"/>
  <c r="N117" i="12"/>
  <c r="M117" i="12"/>
  <c r="L117" i="12"/>
  <c r="K117" i="12"/>
  <c r="J117" i="12"/>
  <c r="I117" i="12"/>
  <c r="H117" i="12"/>
  <c r="G117" i="12"/>
  <c r="F117" i="12"/>
  <c r="E117" i="12"/>
  <c r="D117" i="12"/>
  <c r="C117" i="12"/>
  <c r="B117" i="12"/>
  <c r="AD116" i="12"/>
  <c r="AC116" i="12"/>
  <c r="AB116" i="12"/>
  <c r="AA116" i="12"/>
  <c r="Z116" i="12"/>
  <c r="Y116" i="12"/>
  <c r="X116" i="12"/>
  <c r="W116" i="12"/>
  <c r="V116" i="12"/>
  <c r="U116" i="12"/>
  <c r="T116" i="12"/>
  <c r="S116" i="12"/>
  <c r="R116" i="12"/>
  <c r="Q116" i="12"/>
  <c r="P116" i="12"/>
  <c r="O116" i="12"/>
  <c r="N116" i="12"/>
  <c r="M116" i="12"/>
  <c r="L116" i="12"/>
  <c r="K116" i="12"/>
  <c r="J116" i="12"/>
  <c r="I116" i="12"/>
  <c r="H116" i="12"/>
  <c r="G116" i="12"/>
  <c r="F116" i="12"/>
  <c r="E116" i="12"/>
  <c r="D116" i="12"/>
  <c r="C116" i="12"/>
  <c r="B116" i="12"/>
  <c r="AD115" i="12"/>
  <c r="AC115" i="12"/>
  <c r="AB115" i="12"/>
  <c r="AA115" i="12"/>
  <c r="Z115" i="12"/>
  <c r="Y115" i="12"/>
  <c r="X115" i="12"/>
  <c r="W115" i="12"/>
  <c r="V115" i="12"/>
  <c r="U115" i="12"/>
  <c r="T115" i="12"/>
  <c r="S115" i="12"/>
  <c r="R115" i="12"/>
  <c r="Q115" i="12"/>
  <c r="P115" i="12"/>
  <c r="O115" i="12"/>
  <c r="N115" i="12"/>
  <c r="M115" i="12"/>
  <c r="L115" i="12"/>
  <c r="K115" i="12"/>
  <c r="J115" i="12"/>
  <c r="I115" i="12"/>
  <c r="H115" i="12"/>
  <c r="G115" i="12"/>
  <c r="F115" i="12"/>
  <c r="E115" i="12"/>
  <c r="D115" i="12"/>
  <c r="C115" i="12"/>
  <c r="B115" i="12"/>
  <c r="AD114" i="12"/>
  <c r="AC114" i="12"/>
  <c r="Y114" i="12"/>
  <c r="X114" i="12"/>
  <c r="V114" i="12"/>
  <c r="U114" i="12"/>
  <c r="S114" i="12"/>
  <c r="R114" i="12"/>
  <c r="Q114" i="12"/>
  <c r="P114" i="12"/>
  <c r="O114" i="12"/>
  <c r="N114" i="12"/>
  <c r="M114" i="12"/>
  <c r="L114" i="12"/>
  <c r="K114" i="12"/>
  <c r="J114" i="12"/>
  <c r="I114" i="12"/>
  <c r="H114" i="12"/>
  <c r="G114" i="12"/>
  <c r="F114" i="12"/>
  <c r="E114" i="12"/>
  <c r="D114" i="12"/>
  <c r="C114" i="12"/>
  <c r="B114" i="12"/>
  <c r="AD113" i="12"/>
  <c r="AC113" i="12"/>
  <c r="AB113" i="12"/>
  <c r="AA113" i="12"/>
  <c r="Z113" i="12"/>
  <c r="Y113" i="12"/>
  <c r="X113" i="12"/>
  <c r="W113" i="12"/>
  <c r="V113" i="12"/>
  <c r="U113" i="12"/>
  <c r="T113" i="12"/>
  <c r="S113" i="12"/>
  <c r="R113" i="12"/>
  <c r="Q113" i="12"/>
  <c r="P113" i="12"/>
  <c r="O113" i="12"/>
  <c r="N113" i="12"/>
  <c r="M113" i="12"/>
  <c r="L113" i="12"/>
  <c r="K113" i="12"/>
  <c r="J113" i="12"/>
  <c r="I113" i="12"/>
  <c r="H113" i="12"/>
  <c r="G113" i="12"/>
  <c r="F113" i="12"/>
  <c r="E113" i="12"/>
  <c r="D113" i="12"/>
  <c r="C113" i="12"/>
  <c r="B113" i="12"/>
  <c r="AD112" i="12"/>
  <c r="AC112" i="12"/>
  <c r="AB112" i="12"/>
  <c r="AA112" i="12"/>
  <c r="Z112" i="12"/>
  <c r="Y112" i="12"/>
  <c r="X112" i="12"/>
  <c r="W112" i="12"/>
  <c r="V112" i="12"/>
  <c r="U112" i="12"/>
  <c r="T112" i="12"/>
  <c r="S112" i="12"/>
  <c r="R112" i="12"/>
  <c r="Q112" i="12"/>
  <c r="P112" i="12"/>
  <c r="O112" i="12"/>
  <c r="N112" i="12"/>
  <c r="M112" i="12"/>
  <c r="L112" i="12"/>
  <c r="K112" i="12"/>
  <c r="J112" i="12"/>
  <c r="I112" i="12"/>
  <c r="H112" i="12"/>
  <c r="G112" i="12"/>
  <c r="F112" i="12"/>
  <c r="E112" i="12"/>
  <c r="D112" i="12"/>
  <c r="C112" i="12"/>
  <c r="B112" i="12"/>
  <c r="AD111" i="12"/>
  <c r="AC111" i="12"/>
  <c r="AB111" i="12"/>
  <c r="AA111" i="12"/>
  <c r="Z111" i="12"/>
  <c r="Y111" i="12"/>
  <c r="X111" i="12"/>
  <c r="W111" i="12"/>
  <c r="V111" i="12"/>
  <c r="U111" i="12"/>
  <c r="T111" i="12"/>
  <c r="S111" i="12"/>
  <c r="R111" i="12"/>
  <c r="Q111" i="12"/>
  <c r="P111" i="12"/>
  <c r="O111" i="12"/>
  <c r="N111" i="12"/>
  <c r="M111" i="12"/>
  <c r="L111" i="12"/>
  <c r="K111" i="12"/>
  <c r="J111" i="12"/>
  <c r="I111" i="12"/>
  <c r="H111" i="12"/>
  <c r="G111" i="12"/>
  <c r="F111" i="12"/>
  <c r="E111" i="12"/>
  <c r="D111" i="12"/>
  <c r="C111" i="12"/>
  <c r="B111" i="12"/>
  <c r="AD110" i="12"/>
  <c r="AC110" i="12"/>
  <c r="AB110" i="12"/>
  <c r="AA110" i="12"/>
  <c r="Z110" i="12"/>
  <c r="Y110" i="12"/>
  <c r="X110" i="12"/>
  <c r="W110" i="12"/>
  <c r="V110" i="12"/>
  <c r="U110" i="12"/>
  <c r="T110" i="12"/>
  <c r="S110" i="12"/>
  <c r="R110" i="12"/>
  <c r="Q110" i="12"/>
  <c r="P110" i="12"/>
  <c r="O110" i="12"/>
  <c r="N110" i="12"/>
  <c r="M110" i="12"/>
  <c r="L110" i="12"/>
  <c r="K110" i="12"/>
  <c r="J110" i="12"/>
  <c r="I110" i="12"/>
  <c r="H110" i="12"/>
  <c r="G110" i="12"/>
  <c r="F110" i="12"/>
  <c r="E110" i="12"/>
  <c r="D110" i="12"/>
  <c r="C110" i="12"/>
  <c r="B110" i="12"/>
  <c r="AD109" i="12"/>
  <c r="AC109" i="12"/>
  <c r="AB109" i="12"/>
  <c r="AA109" i="12"/>
  <c r="Z109" i="12"/>
  <c r="Y109" i="12"/>
  <c r="X109" i="12"/>
  <c r="W109" i="12"/>
  <c r="V109" i="12"/>
  <c r="U109" i="12"/>
  <c r="T109" i="12"/>
  <c r="S109" i="12"/>
  <c r="R109" i="12"/>
  <c r="Q109" i="12"/>
  <c r="P109" i="12"/>
  <c r="O109" i="12"/>
  <c r="N109" i="12"/>
  <c r="M109" i="12"/>
  <c r="L109" i="12"/>
  <c r="K109" i="12"/>
  <c r="J109" i="12"/>
  <c r="I109" i="12"/>
  <c r="H109" i="12"/>
  <c r="G109" i="12"/>
  <c r="F109" i="12"/>
  <c r="E109" i="12"/>
  <c r="D109" i="12"/>
  <c r="C109" i="12"/>
  <c r="B109" i="12"/>
  <c r="AD108" i="12"/>
  <c r="AC108" i="12"/>
  <c r="AB108" i="12"/>
  <c r="AA108" i="12"/>
  <c r="Z108" i="12"/>
  <c r="Y108" i="12"/>
  <c r="X108" i="12"/>
  <c r="W108" i="12"/>
  <c r="V108" i="12"/>
  <c r="U108" i="12"/>
  <c r="T108" i="12"/>
  <c r="S108" i="12"/>
  <c r="R108" i="12"/>
  <c r="Q108" i="12"/>
  <c r="P108" i="12"/>
  <c r="O108" i="12"/>
  <c r="N108" i="12"/>
  <c r="M108" i="12"/>
  <c r="L108" i="12"/>
  <c r="K108" i="12"/>
  <c r="J108" i="12"/>
  <c r="I108" i="12"/>
  <c r="H108" i="12"/>
  <c r="G108" i="12"/>
  <c r="F108" i="12"/>
  <c r="E108" i="12"/>
  <c r="D108" i="12"/>
  <c r="C108" i="12"/>
  <c r="B108" i="12"/>
  <c r="AD107" i="12"/>
  <c r="AC107" i="12"/>
  <c r="AB107" i="12"/>
  <c r="AA107" i="12"/>
  <c r="Z107" i="12"/>
  <c r="Y107" i="12"/>
  <c r="X107" i="12"/>
  <c r="W107" i="12"/>
  <c r="V107" i="12"/>
  <c r="U107" i="12"/>
  <c r="T107" i="12"/>
  <c r="S107" i="12"/>
  <c r="R107" i="12"/>
  <c r="Q107" i="12"/>
  <c r="P107" i="12"/>
  <c r="O107" i="12"/>
  <c r="N107" i="12"/>
  <c r="M107" i="12"/>
  <c r="L107" i="12"/>
  <c r="K107" i="12"/>
  <c r="J107" i="12"/>
  <c r="I107" i="12"/>
  <c r="H107" i="12"/>
  <c r="G107" i="12"/>
  <c r="F107" i="12"/>
  <c r="E107" i="12"/>
  <c r="D107" i="12"/>
  <c r="C107" i="12"/>
  <c r="B107" i="12"/>
  <c r="AD106" i="12"/>
  <c r="AC106" i="12"/>
  <c r="AB106" i="12"/>
  <c r="AA106" i="12"/>
  <c r="Z106" i="12"/>
  <c r="Y106" i="12"/>
  <c r="X106" i="12"/>
  <c r="W106" i="12"/>
  <c r="V106" i="12"/>
  <c r="U106" i="12"/>
  <c r="T106" i="12"/>
  <c r="S106" i="12"/>
  <c r="R106" i="12"/>
  <c r="Q106" i="12"/>
  <c r="P106" i="12"/>
  <c r="O106" i="12"/>
  <c r="N106" i="12"/>
  <c r="M106" i="12"/>
  <c r="L106" i="12"/>
  <c r="K106" i="12"/>
  <c r="J106" i="12"/>
  <c r="I106" i="12"/>
  <c r="H106" i="12"/>
  <c r="G106" i="12"/>
  <c r="F106" i="12"/>
  <c r="E106" i="12"/>
  <c r="D106" i="12"/>
  <c r="C106" i="12"/>
  <c r="B106" i="12"/>
  <c r="AD105" i="12"/>
  <c r="AC105" i="12"/>
  <c r="AB105" i="12"/>
  <c r="AA105" i="12"/>
  <c r="Z105" i="12"/>
  <c r="Y105" i="12"/>
  <c r="X105" i="12"/>
  <c r="W105" i="12"/>
  <c r="V105" i="12"/>
  <c r="U105" i="12"/>
  <c r="T105" i="12"/>
  <c r="S105" i="12"/>
  <c r="R105" i="12"/>
  <c r="Q105" i="12"/>
  <c r="P105" i="12"/>
  <c r="O105" i="12"/>
  <c r="N105" i="12"/>
  <c r="M105" i="12"/>
  <c r="L105" i="12"/>
  <c r="K105" i="12"/>
  <c r="J105" i="12"/>
  <c r="I105" i="12"/>
  <c r="H105" i="12"/>
  <c r="G105" i="12"/>
  <c r="F105" i="12"/>
  <c r="E105" i="12"/>
  <c r="D105" i="12"/>
  <c r="C105" i="12"/>
  <c r="B105" i="12"/>
  <c r="AD104" i="12"/>
  <c r="AC104" i="12"/>
  <c r="AB104" i="12"/>
  <c r="AA104" i="12"/>
  <c r="Z104" i="12"/>
  <c r="Y104" i="12"/>
  <c r="X104" i="12"/>
  <c r="W104" i="12"/>
  <c r="V104" i="12"/>
  <c r="U104" i="12"/>
  <c r="T104" i="12"/>
  <c r="S104" i="12"/>
  <c r="R104" i="12"/>
  <c r="Q104" i="12"/>
  <c r="P104" i="12"/>
  <c r="O104" i="12"/>
  <c r="N104" i="12"/>
  <c r="M104" i="12"/>
  <c r="L104" i="12"/>
  <c r="K104" i="12"/>
  <c r="J104" i="12"/>
  <c r="I104" i="12"/>
  <c r="H104" i="12"/>
  <c r="G104" i="12"/>
  <c r="F104" i="12"/>
  <c r="E104" i="12"/>
  <c r="D104" i="12"/>
  <c r="C104" i="12"/>
  <c r="B104" i="12"/>
  <c r="AD103" i="12"/>
  <c r="AC103" i="12"/>
  <c r="AB103" i="12"/>
  <c r="AA103" i="12"/>
  <c r="Z103" i="12"/>
  <c r="Y103" i="12"/>
  <c r="X103" i="12"/>
  <c r="W103" i="12"/>
  <c r="V103" i="12"/>
  <c r="U103" i="12"/>
  <c r="T103" i="12"/>
  <c r="S103" i="12"/>
  <c r="R103" i="12"/>
  <c r="Q103" i="12"/>
  <c r="P103" i="12"/>
  <c r="O103" i="12"/>
  <c r="N103" i="12"/>
  <c r="M103" i="12"/>
  <c r="L103" i="12"/>
  <c r="K103" i="12"/>
  <c r="J103" i="12"/>
  <c r="I103" i="12"/>
  <c r="H103" i="12"/>
  <c r="G103" i="12"/>
  <c r="F103" i="12"/>
  <c r="E103" i="12"/>
  <c r="D103" i="12"/>
  <c r="C103" i="12"/>
  <c r="B103" i="12"/>
  <c r="AD102" i="12"/>
  <c r="AC102" i="12"/>
  <c r="AB102" i="12"/>
  <c r="AA102" i="12"/>
  <c r="Z102" i="12"/>
  <c r="Y102" i="12"/>
  <c r="X102" i="12"/>
  <c r="W102" i="12"/>
  <c r="V102" i="12"/>
  <c r="U102" i="12"/>
  <c r="T102" i="12"/>
  <c r="S102" i="12"/>
  <c r="R102" i="12"/>
  <c r="Q102" i="12"/>
  <c r="P102" i="12"/>
  <c r="O102" i="12"/>
  <c r="N102" i="12"/>
  <c r="M102" i="12"/>
  <c r="L102" i="12"/>
  <c r="K102" i="12"/>
  <c r="J102" i="12"/>
  <c r="I102" i="12"/>
  <c r="H102" i="12"/>
  <c r="G102" i="12"/>
  <c r="F102" i="12"/>
  <c r="E102" i="12"/>
  <c r="D102" i="12"/>
  <c r="C102" i="12"/>
  <c r="B102" i="12"/>
  <c r="AD101" i="12"/>
  <c r="AC101" i="12"/>
  <c r="AB101" i="12"/>
  <c r="AA101" i="12"/>
  <c r="Z101" i="12"/>
  <c r="Y101" i="12"/>
  <c r="X101" i="12"/>
  <c r="W101" i="12"/>
  <c r="V101" i="12"/>
  <c r="U101" i="12"/>
  <c r="T101" i="12"/>
  <c r="S101" i="12"/>
  <c r="R101" i="12"/>
  <c r="Q101" i="12"/>
  <c r="P101" i="12"/>
  <c r="O101" i="12"/>
  <c r="N101" i="12"/>
  <c r="M101" i="12"/>
  <c r="L101" i="12"/>
  <c r="K101" i="12"/>
  <c r="J101" i="12"/>
  <c r="I101" i="12"/>
  <c r="H101" i="12"/>
  <c r="G101" i="12"/>
  <c r="F101" i="12"/>
  <c r="E101" i="12"/>
  <c r="D101" i="12"/>
  <c r="C101" i="12"/>
  <c r="B101" i="12"/>
  <c r="AD100" i="12"/>
  <c r="AC100" i="12"/>
  <c r="AB100" i="12"/>
  <c r="AA100" i="12"/>
  <c r="Z100" i="12"/>
  <c r="Y100" i="12"/>
  <c r="X100" i="12"/>
  <c r="W100" i="12"/>
  <c r="V100" i="12"/>
  <c r="U100" i="12"/>
  <c r="T100" i="12"/>
  <c r="S100" i="12"/>
  <c r="R100" i="12"/>
  <c r="Q100" i="12"/>
  <c r="P100" i="12"/>
  <c r="O100" i="12"/>
  <c r="N100" i="12"/>
  <c r="M100" i="12"/>
  <c r="L100" i="12"/>
  <c r="K100" i="12"/>
  <c r="J100" i="12"/>
  <c r="I100" i="12"/>
  <c r="H100" i="12"/>
  <c r="G100" i="12"/>
  <c r="F100" i="12"/>
  <c r="E100" i="12"/>
  <c r="D100" i="12"/>
  <c r="C100" i="12"/>
  <c r="B100" i="12"/>
  <c r="AD99" i="12"/>
  <c r="AC99" i="12"/>
  <c r="X99" i="12"/>
  <c r="V99" i="12"/>
  <c r="U99" i="12"/>
  <c r="S99" i="12"/>
  <c r="R99" i="12"/>
  <c r="Q99" i="12"/>
  <c r="P99" i="12"/>
  <c r="O99" i="12"/>
  <c r="N99" i="12"/>
  <c r="M99" i="12"/>
  <c r="L99" i="12"/>
  <c r="K99" i="12"/>
  <c r="J99" i="12"/>
  <c r="I99" i="12"/>
  <c r="H99" i="12"/>
  <c r="G99" i="12"/>
  <c r="F99" i="12"/>
  <c r="E99" i="12"/>
  <c r="D99" i="12"/>
  <c r="C99" i="12"/>
  <c r="B99" i="12"/>
  <c r="AD98" i="12"/>
  <c r="AC98" i="12"/>
  <c r="X98" i="12"/>
  <c r="V98" i="12"/>
  <c r="U98" i="12"/>
  <c r="S98" i="12"/>
  <c r="R98" i="12"/>
  <c r="Q98" i="12"/>
  <c r="P98" i="12"/>
  <c r="O98" i="12"/>
  <c r="N98" i="12"/>
  <c r="M98" i="12"/>
  <c r="L98" i="12"/>
  <c r="K98" i="12"/>
  <c r="J98" i="12"/>
  <c r="I98" i="12"/>
  <c r="H98" i="12"/>
  <c r="G98" i="12"/>
  <c r="F98" i="12"/>
  <c r="E98" i="12"/>
  <c r="D98" i="12"/>
  <c r="C98" i="12"/>
  <c r="B98" i="12"/>
  <c r="AD97" i="12"/>
  <c r="AC97" i="12"/>
  <c r="AB97" i="12"/>
  <c r="AA97" i="12"/>
  <c r="Z97" i="12"/>
  <c r="Y97" i="12"/>
  <c r="X97" i="12"/>
  <c r="W97" i="12"/>
  <c r="V97" i="12"/>
  <c r="U97" i="12"/>
  <c r="T97" i="12"/>
  <c r="S97" i="12"/>
  <c r="R97" i="12"/>
  <c r="Q97" i="12"/>
  <c r="P97" i="12"/>
  <c r="O97" i="12"/>
  <c r="N97" i="12"/>
  <c r="M97" i="12"/>
  <c r="L97" i="12"/>
  <c r="K97" i="12"/>
  <c r="J97" i="12"/>
  <c r="I97" i="12"/>
  <c r="H97" i="12"/>
  <c r="G97" i="12"/>
  <c r="F97" i="12"/>
  <c r="E97" i="12"/>
  <c r="D97" i="12"/>
  <c r="C97" i="12"/>
  <c r="B97" i="12"/>
  <c r="AD96" i="12"/>
  <c r="AC96" i="12"/>
  <c r="AB96" i="12"/>
  <c r="AA96" i="12"/>
  <c r="Z96" i="12"/>
  <c r="Y96" i="12"/>
  <c r="X96" i="12"/>
  <c r="W96" i="12"/>
  <c r="V96" i="12"/>
  <c r="U96" i="12"/>
  <c r="T96" i="12"/>
  <c r="S96" i="12"/>
  <c r="R96" i="12"/>
  <c r="Q96" i="12"/>
  <c r="P96" i="12"/>
  <c r="O96" i="12"/>
  <c r="N96" i="12"/>
  <c r="M96" i="12"/>
  <c r="L96" i="12"/>
  <c r="K96" i="12"/>
  <c r="J96" i="12"/>
  <c r="I96" i="12"/>
  <c r="H96" i="12"/>
  <c r="G96" i="12"/>
  <c r="F96" i="12"/>
  <c r="E96" i="12"/>
  <c r="D96" i="12"/>
  <c r="C96" i="12"/>
  <c r="B96" i="12"/>
  <c r="AD95" i="12"/>
  <c r="AC95" i="12"/>
  <c r="AB95" i="12"/>
  <c r="AA95" i="12"/>
  <c r="Z95" i="12"/>
  <c r="Y95" i="12"/>
  <c r="X95" i="12"/>
  <c r="W95" i="12"/>
  <c r="V95" i="12"/>
  <c r="U95" i="12"/>
  <c r="T95" i="12"/>
  <c r="S95" i="12"/>
  <c r="R95" i="12"/>
  <c r="Q95" i="12"/>
  <c r="P95" i="12"/>
  <c r="O95" i="12"/>
  <c r="N95" i="12"/>
  <c r="M95" i="12"/>
  <c r="L95" i="12"/>
  <c r="K95" i="12"/>
  <c r="J95" i="12"/>
  <c r="I95" i="12"/>
  <c r="H95" i="12"/>
  <c r="G95" i="12"/>
  <c r="F95" i="12"/>
  <c r="E95" i="12"/>
  <c r="D95" i="12"/>
  <c r="C95" i="12"/>
  <c r="B95" i="12"/>
  <c r="AD94" i="12"/>
  <c r="AC94" i="12"/>
  <c r="AB94" i="12"/>
  <c r="AA94" i="12"/>
  <c r="Z94" i="12"/>
  <c r="Y94" i="12"/>
  <c r="X94" i="12"/>
  <c r="W94" i="12"/>
  <c r="V94" i="12"/>
  <c r="U94" i="12"/>
  <c r="T94" i="12"/>
  <c r="S94" i="12"/>
  <c r="R94" i="12"/>
  <c r="Q94" i="12"/>
  <c r="P94" i="12"/>
  <c r="O94" i="12"/>
  <c r="N94" i="12"/>
  <c r="M94" i="12"/>
  <c r="L94" i="12"/>
  <c r="K94" i="12"/>
  <c r="J94" i="12"/>
  <c r="I94" i="12"/>
  <c r="H94" i="12"/>
  <c r="G94" i="12"/>
  <c r="F94" i="12"/>
  <c r="E94" i="12"/>
  <c r="D94" i="12"/>
  <c r="C94" i="12"/>
  <c r="B94" i="12"/>
  <c r="AD93" i="12"/>
  <c r="AC93" i="12"/>
  <c r="AB93" i="12"/>
  <c r="AA93" i="12"/>
  <c r="Z93" i="12"/>
  <c r="Y93" i="12"/>
  <c r="X93" i="12"/>
  <c r="W93" i="12"/>
  <c r="V93" i="12"/>
  <c r="U93" i="12"/>
  <c r="T93" i="12"/>
  <c r="S93" i="12"/>
  <c r="R93" i="12"/>
  <c r="Q93" i="12"/>
  <c r="P93" i="12"/>
  <c r="O93" i="12"/>
  <c r="N93" i="12"/>
  <c r="M93" i="12"/>
  <c r="L93" i="12"/>
  <c r="K93" i="12"/>
  <c r="J93" i="12"/>
  <c r="I93" i="12"/>
  <c r="H93" i="12"/>
  <c r="G93" i="12"/>
  <c r="F93" i="12"/>
  <c r="E93" i="12"/>
  <c r="D93" i="12"/>
  <c r="C93" i="12"/>
  <c r="B93" i="12"/>
  <c r="AD92" i="12"/>
  <c r="AC92" i="12"/>
  <c r="AB92" i="12"/>
  <c r="AA92" i="12"/>
  <c r="Z92" i="12"/>
  <c r="Y92" i="12"/>
  <c r="X92" i="12"/>
  <c r="W92" i="12"/>
  <c r="V92" i="12"/>
  <c r="U92" i="12"/>
  <c r="T92" i="12"/>
  <c r="S92" i="12"/>
  <c r="R92" i="12"/>
  <c r="Q92" i="12"/>
  <c r="P92" i="12"/>
  <c r="O92" i="12"/>
  <c r="N92" i="12"/>
  <c r="M92" i="12"/>
  <c r="L92" i="12"/>
  <c r="K92" i="12"/>
  <c r="J92" i="12"/>
  <c r="I92" i="12"/>
  <c r="H92" i="12"/>
  <c r="G92" i="12"/>
  <c r="F92" i="12"/>
  <c r="E92" i="12"/>
  <c r="D92" i="12"/>
  <c r="C92" i="12"/>
  <c r="B92" i="12"/>
  <c r="AD91" i="12"/>
  <c r="AC91" i="12"/>
  <c r="AB91" i="12"/>
  <c r="AA91" i="12"/>
  <c r="Z91" i="12"/>
  <c r="Y91" i="12"/>
  <c r="X91" i="12"/>
  <c r="W91" i="12"/>
  <c r="V91" i="12"/>
  <c r="U91" i="12"/>
  <c r="T91" i="12"/>
  <c r="S91" i="12"/>
  <c r="R91" i="12"/>
  <c r="Q91" i="12"/>
  <c r="P91" i="12"/>
  <c r="O91" i="12"/>
  <c r="N91" i="12"/>
  <c r="M91" i="12"/>
  <c r="L91" i="12"/>
  <c r="K91" i="12"/>
  <c r="J91" i="12"/>
  <c r="I91" i="12"/>
  <c r="H91" i="12"/>
  <c r="G91" i="12"/>
  <c r="F91" i="12"/>
  <c r="E91" i="12"/>
  <c r="D91" i="12"/>
  <c r="C91" i="12"/>
  <c r="B91" i="12"/>
  <c r="AD90" i="12"/>
  <c r="AC90" i="12"/>
  <c r="AB90" i="12"/>
  <c r="AA90" i="12"/>
  <c r="Z90" i="12"/>
  <c r="Y90" i="12"/>
  <c r="X90" i="12"/>
  <c r="W90" i="12"/>
  <c r="V90" i="12"/>
  <c r="U90" i="12"/>
  <c r="T90" i="12"/>
  <c r="S90" i="12"/>
  <c r="R90" i="12"/>
  <c r="Q90" i="12"/>
  <c r="P90" i="12"/>
  <c r="O90" i="12"/>
  <c r="N90" i="12"/>
  <c r="M90" i="12"/>
  <c r="L90" i="12"/>
  <c r="K90" i="12"/>
  <c r="J90" i="12"/>
  <c r="I90" i="12"/>
  <c r="H90" i="12"/>
  <c r="G90" i="12"/>
  <c r="F90" i="12"/>
  <c r="E90" i="12"/>
  <c r="D90" i="12"/>
  <c r="C90" i="12"/>
  <c r="B90" i="12"/>
  <c r="AD89" i="12"/>
  <c r="AC89" i="12"/>
  <c r="AB89" i="12"/>
  <c r="AA89" i="12"/>
  <c r="Z89" i="12"/>
  <c r="Y89" i="12"/>
  <c r="X89" i="12"/>
  <c r="W89" i="12"/>
  <c r="V89" i="12"/>
  <c r="U89" i="12"/>
  <c r="T89" i="12"/>
  <c r="S89" i="12"/>
  <c r="R89" i="12"/>
  <c r="Q89" i="12"/>
  <c r="P89" i="12"/>
  <c r="O89" i="12"/>
  <c r="N89" i="12"/>
  <c r="M89" i="12"/>
  <c r="L89" i="12"/>
  <c r="K89" i="12"/>
  <c r="J89" i="12"/>
  <c r="I89" i="12"/>
  <c r="H89" i="12"/>
  <c r="G89" i="12"/>
  <c r="F89" i="12"/>
  <c r="E89" i="12"/>
  <c r="D89" i="12"/>
  <c r="C89" i="12"/>
  <c r="B89" i="12"/>
  <c r="AD88" i="12"/>
  <c r="AC88" i="12"/>
  <c r="AB88" i="12"/>
  <c r="AA88" i="12"/>
  <c r="Z88" i="12"/>
  <c r="Y88" i="12"/>
  <c r="X88" i="12"/>
  <c r="W88" i="12"/>
  <c r="V88" i="12"/>
  <c r="U88" i="12"/>
  <c r="T88" i="12"/>
  <c r="S88" i="12"/>
  <c r="R88" i="12"/>
  <c r="Q88" i="12"/>
  <c r="P88" i="12"/>
  <c r="O88" i="12"/>
  <c r="N88" i="12"/>
  <c r="M88" i="12"/>
  <c r="L88" i="12"/>
  <c r="K88" i="12"/>
  <c r="J88" i="12"/>
  <c r="I88" i="12"/>
  <c r="H88" i="12"/>
  <c r="G88" i="12"/>
  <c r="F88" i="12"/>
  <c r="E88" i="12"/>
  <c r="D88" i="12"/>
  <c r="C88" i="12"/>
  <c r="B88" i="12"/>
  <c r="AD87" i="12"/>
  <c r="AC87" i="12"/>
  <c r="AB87" i="12"/>
  <c r="AA87" i="12"/>
  <c r="Z87" i="12"/>
  <c r="Y87" i="12"/>
  <c r="X87" i="12"/>
  <c r="W87" i="12"/>
  <c r="V87" i="12"/>
  <c r="U87" i="12"/>
  <c r="T87" i="12"/>
  <c r="S87" i="12"/>
  <c r="R87" i="12"/>
  <c r="Q87" i="12"/>
  <c r="P87" i="12"/>
  <c r="O87" i="12"/>
  <c r="N87" i="12"/>
  <c r="M87" i="12"/>
  <c r="L87" i="12"/>
  <c r="K87" i="12"/>
  <c r="J87" i="12"/>
  <c r="I87" i="12"/>
  <c r="H87" i="12"/>
  <c r="G87" i="12"/>
  <c r="F87" i="12"/>
  <c r="E87" i="12"/>
  <c r="D87" i="12"/>
  <c r="C87" i="12"/>
  <c r="B87" i="12"/>
  <c r="AD86" i="12"/>
  <c r="AC86" i="12"/>
  <c r="AB86" i="12"/>
  <c r="AA86" i="12"/>
  <c r="Z86" i="12"/>
  <c r="Y86" i="12"/>
  <c r="X86" i="12"/>
  <c r="W86" i="12"/>
  <c r="V86" i="12"/>
  <c r="U86" i="12"/>
  <c r="T86" i="12"/>
  <c r="S86" i="12"/>
  <c r="R86" i="12"/>
  <c r="Q86" i="12"/>
  <c r="P86" i="12"/>
  <c r="O86" i="12"/>
  <c r="N86" i="12"/>
  <c r="M86" i="12"/>
  <c r="L86" i="12"/>
  <c r="K86" i="12"/>
  <c r="J86" i="12"/>
  <c r="I86" i="12"/>
  <c r="H86" i="12"/>
  <c r="G86" i="12"/>
  <c r="F86" i="12"/>
  <c r="E86" i="12"/>
  <c r="D86" i="12"/>
  <c r="C86" i="12"/>
  <c r="B86" i="12"/>
  <c r="AD85" i="12"/>
  <c r="AC85" i="12"/>
  <c r="AB85" i="12"/>
  <c r="AA85" i="12"/>
  <c r="Z85" i="12"/>
  <c r="Y85" i="12"/>
  <c r="X85" i="12"/>
  <c r="W85" i="12"/>
  <c r="V85" i="12"/>
  <c r="U85" i="12"/>
  <c r="T85" i="12"/>
  <c r="S85" i="12"/>
  <c r="R85" i="12"/>
  <c r="Q85" i="12"/>
  <c r="P85" i="12"/>
  <c r="O85" i="12"/>
  <c r="N85" i="12"/>
  <c r="M85" i="12"/>
  <c r="L85" i="12"/>
  <c r="K85" i="12"/>
  <c r="J85" i="12"/>
  <c r="I85" i="12"/>
  <c r="H85" i="12"/>
  <c r="G85" i="12"/>
  <c r="F85" i="12"/>
  <c r="E85" i="12"/>
  <c r="D85" i="12"/>
  <c r="C85" i="12"/>
  <c r="B85" i="12"/>
  <c r="AD84" i="12"/>
  <c r="AC84" i="12"/>
  <c r="AB84" i="12"/>
  <c r="AA84" i="12"/>
  <c r="Z84" i="12"/>
  <c r="Y84" i="12"/>
  <c r="X84" i="12"/>
  <c r="W84" i="12"/>
  <c r="V84" i="12"/>
  <c r="U84" i="12"/>
  <c r="T84" i="12"/>
  <c r="S84" i="12"/>
  <c r="R84" i="12"/>
  <c r="Q84" i="12"/>
  <c r="P84" i="12"/>
  <c r="O84" i="12"/>
  <c r="N84" i="12"/>
  <c r="M84" i="12"/>
  <c r="L84" i="12"/>
  <c r="K84" i="12"/>
  <c r="J84" i="12"/>
  <c r="I84" i="12"/>
  <c r="H84" i="12"/>
  <c r="G84" i="12"/>
  <c r="F84" i="12"/>
  <c r="E84" i="12"/>
  <c r="D84" i="12"/>
  <c r="C84" i="12"/>
  <c r="B84" i="12"/>
  <c r="AD83" i="12"/>
  <c r="AC83" i="12"/>
  <c r="AB83" i="12"/>
  <c r="AA83" i="12"/>
  <c r="Z83" i="12"/>
  <c r="Y83" i="12"/>
  <c r="X83" i="12"/>
  <c r="W83" i="12"/>
  <c r="V83" i="12"/>
  <c r="U83" i="12"/>
  <c r="T83" i="12"/>
  <c r="S83" i="12"/>
  <c r="R83" i="12"/>
  <c r="Q83" i="12"/>
  <c r="P83" i="12"/>
  <c r="O83" i="12"/>
  <c r="N83" i="12"/>
  <c r="M83" i="12"/>
  <c r="L83" i="12"/>
  <c r="K83" i="12"/>
  <c r="J83" i="12"/>
  <c r="I83" i="12"/>
  <c r="H83" i="12"/>
  <c r="G83" i="12"/>
  <c r="F83" i="12"/>
  <c r="E83" i="12"/>
  <c r="D83" i="12"/>
  <c r="C83" i="12"/>
  <c r="B83" i="12"/>
  <c r="AD82" i="12"/>
  <c r="AC82" i="12"/>
  <c r="AB82" i="12"/>
  <c r="AA82" i="12"/>
  <c r="Z82" i="12"/>
  <c r="Y82" i="12"/>
  <c r="X82" i="12"/>
  <c r="W82" i="12"/>
  <c r="V82" i="12"/>
  <c r="U82" i="12"/>
  <c r="T82" i="12"/>
  <c r="S82" i="12"/>
  <c r="R82" i="12"/>
  <c r="Q82" i="12"/>
  <c r="P82" i="12"/>
  <c r="O82" i="12"/>
  <c r="N82" i="12"/>
  <c r="M82" i="12"/>
  <c r="L82" i="12"/>
  <c r="K82" i="12"/>
  <c r="J82" i="12"/>
  <c r="I82" i="12"/>
  <c r="H82" i="12"/>
  <c r="G82" i="12"/>
  <c r="F82" i="12"/>
  <c r="E82" i="12"/>
  <c r="D82" i="12"/>
  <c r="C82" i="12"/>
  <c r="B82" i="12"/>
  <c r="AC81" i="12"/>
  <c r="X81" i="12"/>
  <c r="V81" i="12"/>
  <c r="U81" i="12"/>
  <c r="S81" i="12"/>
  <c r="R81" i="12"/>
  <c r="Q81" i="12"/>
  <c r="P81" i="12"/>
  <c r="O81" i="12"/>
  <c r="N81" i="12"/>
  <c r="M81" i="12"/>
  <c r="L81" i="12"/>
  <c r="K81" i="12"/>
  <c r="J81" i="12"/>
  <c r="I81" i="12"/>
  <c r="H81" i="12"/>
  <c r="G81" i="12"/>
  <c r="F81" i="12"/>
  <c r="E81" i="12"/>
  <c r="C81" i="12"/>
  <c r="B81" i="12"/>
  <c r="AD80" i="12"/>
  <c r="AC80" i="12"/>
  <c r="AB80" i="12"/>
  <c r="AA80" i="12"/>
  <c r="Z80" i="12"/>
  <c r="Y80" i="12"/>
  <c r="X80" i="12"/>
  <c r="W80" i="12"/>
  <c r="V80" i="12"/>
  <c r="U80" i="12"/>
  <c r="T80" i="12"/>
  <c r="S80" i="12"/>
  <c r="R80" i="12"/>
  <c r="Q80" i="12"/>
  <c r="P80" i="12"/>
  <c r="O80" i="12"/>
  <c r="N80" i="12"/>
  <c r="M80" i="12"/>
  <c r="L80" i="12"/>
  <c r="K80" i="12"/>
  <c r="J80" i="12"/>
  <c r="I80" i="12"/>
  <c r="H80" i="12"/>
  <c r="G80" i="12"/>
  <c r="F80" i="12"/>
  <c r="E80" i="12"/>
  <c r="D80" i="12"/>
  <c r="C80" i="12"/>
  <c r="B80" i="12"/>
  <c r="AD79" i="12"/>
  <c r="AC79" i="12"/>
  <c r="AB79" i="12"/>
  <c r="AA79" i="12"/>
  <c r="Z79" i="12"/>
  <c r="Y79" i="12"/>
  <c r="X79" i="12"/>
  <c r="W79" i="12"/>
  <c r="V79" i="12"/>
  <c r="U79" i="12"/>
  <c r="T79" i="12"/>
  <c r="S79" i="12"/>
  <c r="R79" i="12"/>
  <c r="Q79" i="12"/>
  <c r="P79" i="12"/>
  <c r="O79" i="12"/>
  <c r="N79" i="12"/>
  <c r="M79" i="12"/>
  <c r="L79" i="12"/>
  <c r="K79" i="12"/>
  <c r="J79" i="12"/>
  <c r="I79" i="12"/>
  <c r="H79" i="12"/>
  <c r="G79" i="12"/>
  <c r="F79" i="12"/>
  <c r="E79" i="12"/>
  <c r="D79" i="12"/>
  <c r="C79" i="12"/>
  <c r="B79" i="12"/>
  <c r="AD78" i="12"/>
  <c r="AC78" i="12"/>
  <c r="AB78" i="12"/>
  <c r="Z78" i="12"/>
  <c r="Y78" i="12"/>
  <c r="X78" i="12"/>
  <c r="W78" i="12"/>
  <c r="V78" i="12"/>
  <c r="U78" i="12"/>
  <c r="T78" i="12"/>
  <c r="S78" i="12"/>
  <c r="R78" i="12"/>
  <c r="Q78" i="12"/>
  <c r="P78" i="12"/>
  <c r="O78" i="12"/>
  <c r="N78" i="12"/>
  <c r="M78" i="12"/>
  <c r="L78" i="12"/>
  <c r="K78" i="12"/>
  <c r="J78" i="12"/>
  <c r="I78" i="12"/>
  <c r="H78" i="12"/>
  <c r="G78" i="12"/>
  <c r="F78" i="12"/>
  <c r="E78" i="12"/>
  <c r="D78" i="12"/>
  <c r="C78" i="12"/>
  <c r="B78" i="12"/>
  <c r="AD77" i="12"/>
  <c r="AC77" i="12"/>
  <c r="AB77" i="12"/>
  <c r="AA77" i="12"/>
  <c r="Z77" i="12"/>
  <c r="Y77" i="12"/>
  <c r="X77" i="12"/>
  <c r="W77" i="12"/>
  <c r="V77" i="12"/>
  <c r="U77" i="12"/>
  <c r="T77" i="12"/>
  <c r="S77" i="12"/>
  <c r="R77" i="12"/>
  <c r="Q77" i="12"/>
  <c r="P77" i="12"/>
  <c r="O77" i="12"/>
  <c r="N77" i="12"/>
  <c r="M77" i="12"/>
  <c r="L77" i="12"/>
  <c r="K77" i="12"/>
  <c r="J77" i="12"/>
  <c r="I77" i="12"/>
  <c r="H77" i="12"/>
  <c r="G77" i="12"/>
  <c r="F77" i="12"/>
  <c r="E77" i="12"/>
  <c r="D77" i="12"/>
  <c r="C77" i="12"/>
  <c r="B77" i="12"/>
  <c r="AD76" i="12"/>
  <c r="AC76" i="12"/>
  <c r="AB76" i="12"/>
  <c r="AA76" i="12"/>
  <c r="Z76" i="12"/>
  <c r="Y76" i="12"/>
  <c r="X76" i="12"/>
  <c r="W76" i="12"/>
  <c r="V76" i="12"/>
  <c r="U76" i="12"/>
  <c r="T76" i="12"/>
  <c r="S76" i="12"/>
  <c r="R76" i="12"/>
  <c r="Q76" i="12"/>
  <c r="P76" i="12"/>
  <c r="O76" i="12"/>
  <c r="N76" i="12"/>
  <c r="M76" i="12"/>
  <c r="L76" i="12"/>
  <c r="K76" i="12"/>
  <c r="J76" i="12"/>
  <c r="I76" i="12"/>
  <c r="H76" i="12"/>
  <c r="G76" i="12"/>
  <c r="F76" i="12"/>
  <c r="E76" i="12"/>
  <c r="D76" i="12"/>
  <c r="C76" i="12"/>
  <c r="B76" i="12"/>
  <c r="AD75" i="12"/>
  <c r="AC75" i="12"/>
  <c r="AB75" i="12"/>
  <c r="AA75" i="12"/>
  <c r="Z75" i="12"/>
  <c r="Y75" i="12"/>
  <c r="X75" i="12"/>
  <c r="W75" i="12"/>
  <c r="V75" i="12"/>
  <c r="U75" i="12"/>
  <c r="T75" i="12"/>
  <c r="S75" i="12"/>
  <c r="R75" i="12"/>
  <c r="Q75" i="12"/>
  <c r="P75" i="12"/>
  <c r="O75" i="12"/>
  <c r="N75" i="12"/>
  <c r="M75" i="12"/>
  <c r="L75" i="12"/>
  <c r="K75" i="12"/>
  <c r="J75" i="12"/>
  <c r="I75" i="12"/>
  <c r="H75" i="12"/>
  <c r="G75" i="12"/>
  <c r="F75" i="12"/>
  <c r="E75" i="12"/>
  <c r="D75" i="12"/>
  <c r="C75" i="12"/>
  <c r="B75" i="12"/>
  <c r="AD74" i="12"/>
  <c r="AC74" i="12"/>
  <c r="AB74" i="12"/>
  <c r="AA74" i="12"/>
  <c r="Z74" i="12"/>
  <c r="Y74" i="12"/>
  <c r="X74" i="12"/>
  <c r="W74" i="12"/>
  <c r="V74" i="12"/>
  <c r="U74" i="12"/>
  <c r="T74" i="12"/>
  <c r="S74" i="12"/>
  <c r="R74" i="12"/>
  <c r="Q74" i="12"/>
  <c r="P74" i="12"/>
  <c r="O74" i="12"/>
  <c r="N74" i="12"/>
  <c r="M74" i="12"/>
  <c r="L74" i="12"/>
  <c r="K74" i="12"/>
  <c r="J74" i="12"/>
  <c r="I74" i="12"/>
  <c r="H74" i="12"/>
  <c r="G74" i="12"/>
  <c r="F74" i="12"/>
  <c r="E74" i="12"/>
  <c r="D74" i="12"/>
  <c r="C74" i="12"/>
  <c r="B74" i="12"/>
  <c r="AD73" i="12"/>
  <c r="AC73" i="12"/>
  <c r="AB73" i="12"/>
  <c r="AA73" i="12"/>
  <c r="Z73" i="12"/>
  <c r="Y73" i="12"/>
  <c r="X73" i="12"/>
  <c r="W73" i="12"/>
  <c r="V73" i="12"/>
  <c r="U73" i="12"/>
  <c r="T73" i="12"/>
  <c r="S73" i="12"/>
  <c r="R73" i="12"/>
  <c r="Q73" i="12"/>
  <c r="P73" i="12"/>
  <c r="O73" i="12"/>
  <c r="N73" i="12"/>
  <c r="M73" i="12"/>
  <c r="L73" i="12"/>
  <c r="K73" i="12"/>
  <c r="J73" i="12"/>
  <c r="I73" i="12"/>
  <c r="H73" i="12"/>
  <c r="G73" i="12"/>
  <c r="F73" i="12"/>
  <c r="E73" i="12"/>
  <c r="D73" i="12"/>
  <c r="C73" i="12"/>
  <c r="B73" i="12"/>
  <c r="AD72" i="12"/>
  <c r="AC72" i="12"/>
  <c r="AB72" i="12"/>
  <c r="AA72" i="12"/>
  <c r="Z72" i="12"/>
  <c r="Y72" i="12"/>
  <c r="X72" i="12"/>
  <c r="W72" i="12"/>
  <c r="V72" i="12"/>
  <c r="U72" i="12"/>
  <c r="T72" i="12"/>
  <c r="S72" i="12"/>
  <c r="R72" i="12"/>
  <c r="Q72" i="12"/>
  <c r="P72" i="12"/>
  <c r="O72" i="12"/>
  <c r="N72" i="12"/>
  <c r="M72" i="12"/>
  <c r="L72" i="12"/>
  <c r="K72" i="12"/>
  <c r="J72" i="12"/>
  <c r="I72" i="12"/>
  <c r="H72" i="12"/>
  <c r="G72" i="12"/>
  <c r="F72" i="12"/>
  <c r="E72" i="12"/>
  <c r="D72" i="12"/>
  <c r="C72" i="12"/>
  <c r="B72" i="12"/>
  <c r="AD71" i="12"/>
  <c r="AC71" i="12"/>
  <c r="AB71" i="12"/>
  <c r="AA71" i="12"/>
  <c r="Z71" i="12"/>
  <c r="Y71" i="12"/>
  <c r="X71" i="12"/>
  <c r="W71" i="12"/>
  <c r="V71" i="12"/>
  <c r="U71" i="12"/>
  <c r="T71" i="12"/>
  <c r="S71" i="12"/>
  <c r="R71" i="12"/>
  <c r="Q71" i="12"/>
  <c r="P71" i="12"/>
  <c r="O71" i="12"/>
  <c r="N71" i="12"/>
  <c r="M71" i="12"/>
  <c r="L71" i="12"/>
  <c r="K71" i="12"/>
  <c r="J71" i="12"/>
  <c r="I71" i="12"/>
  <c r="H71" i="12"/>
  <c r="G71" i="12"/>
  <c r="F71" i="12"/>
  <c r="E71" i="12"/>
  <c r="D71" i="12"/>
  <c r="C71" i="12"/>
  <c r="B71" i="12"/>
  <c r="AD70" i="12"/>
  <c r="AC70" i="12"/>
  <c r="AB70" i="12"/>
  <c r="AA70" i="12"/>
  <c r="Z70" i="12"/>
  <c r="Y70" i="12"/>
  <c r="X70" i="12"/>
  <c r="W70" i="12"/>
  <c r="V70" i="12"/>
  <c r="U70" i="12"/>
  <c r="T70" i="12"/>
  <c r="S70" i="12"/>
  <c r="R70" i="12"/>
  <c r="Q70" i="12"/>
  <c r="P70" i="12"/>
  <c r="O70" i="12"/>
  <c r="N70" i="12"/>
  <c r="M70" i="12"/>
  <c r="L70" i="12"/>
  <c r="K70" i="12"/>
  <c r="J70" i="12"/>
  <c r="I70" i="12"/>
  <c r="H70" i="12"/>
  <c r="G70" i="12"/>
  <c r="F70" i="12"/>
  <c r="E70" i="12"/>
  <c r="D70" i="12"/>
  <c r="C70" i="12"/>
  <c r="B70" i="12"/>
  <c r="AD69" i="12"/>
  <c r="AC69" i="12"/>
  <c r="AB69" i="12"/>
  <c r="AA69" i="12"/>
  <c r="Z69" i="12"/>
  <c r="Y69" i="12"/>
  <c r="X69" i="12"/>
  <c r="W69" i="12"/>
  <c r="V69" i="12"/>
  <c r="U69" i="12"/>
  <c r="T69" i="12"/>
  <c r="S69" i="12"/>
  <c r="R69" i="12"/>
  <c r="Q69" i="12"/>
  <c r="P69" i="12"/>
  <c r="O69" i="12"/>
  <c r="N69" i="12"/>
  <c r="M69" i="12"/>
  <c r="L69" i="12"/>
  <c r="K69" i="12"/>
  <c r="J69" i="12"/>
  <c r="I69" i="12"/>
  <c r="H69" i="12"/>
  <c r="G69" i="12"/>
  <c r="F69" i="12"/>
  <c r="E69" i="12"/>
  <c r="D69" i="12"/>
  <c r="C69" i="12"/>
  <c r="B69" i="12"/>
  <c r="AC68" i="12"/>
  <c r="X68" i="12"/>
  <c r="V68" i="12"/>
  <c r="U68" i="12"/>
  <c r="S68" i="12"/>
  <c r="R68" i="12"/>
  <c r="Q68" i="12"/>
  <c r="P68" i="12"/>
  <c r="O68" i="12"/>
  <c r="N68" i="12"/>
  <c r="M68" i="12"/>
  <c r="L68" i="12"/>
  <c r="K68" i="12"/>
  <c r="J68" i="12"/>
  <c r="I68" i="12"/>
  <c r="H68" i="12"/>
  <c r="G68" i="12"/>
  <c r="F68" i="12"/>
  <c r="E68" i="12"/>
  <c r="D68" i="12"/>
  <c r="C68" i="12"/>
  <c r="B68" i="12"/>
  <c r="AC67" i="12"/>
  <c r="X67" i="12"/>
  <c r="V67" i="12"/>
  <c r="U67" i="12"/>
  <c r="S67" i="12"/>
  <c r="R67" i="12"/>
  <c r="Q67" i="12"/>
  <c r="P67" i="12"/>
  <c r="O67" i="12"/>
  <c r="N67" i="12"/>
  <c r="M67" i="12"/>
  <c r="L67" i="12"/>
  <c r="K67" i="12"/>
  <c r="J67" i="12"/>
  <c r="I67" i="12"/>
  <c r="H67" i="12"/>
  <c r="G67" i="12"/>
  <c r="F67" i="12"/>
  <c r="E67" i="12"/>
  <c r="D67" i="12"/>
  <c r="C67" i="12"/>
  <c r="B67" i="12"/>
  <c r="AC66" i="12"/>
  <c r="X66" i="12"/>
  <c r="V66" i="12"/>
  <c r="U66" i="12"/>
  <c r="S66" i="12"/>
  <c r="R66" i="12"/>
  <c r="Q66" i="12"/>
  <c r="P66" i="12"/>
  <c r="O66" i="12"/>
  <c r="N66" i="12"/>
  <c r="M66" i="12"/>
  <c r="L66" i="12"/>
  <c r="K66" i="12"/>
  <c r="J66" i="12"/>
  <c r="I66" i="12"/>
  <c r="H66" i="12"/>
  <c r="G66" i="12"/>
  <c r="F66" i="12"/>
  <c r="E66" i="12"/>
  <c r="D66" i="12"/>
  <c r="C66" i="12"/>
  <c r="B66" i="12"/>
  <c r="AC65" i="12"/>
  <c r="X65" i="12"/>
  <c r="V65" i="12"/>
  <c r="U65" i="12"/>
  <c r="S65" i="12"/>
  <c r="R65" i="12"/>
  <c r="Q65" i="12"/>
  <c r="P65" i="12"/>
  <c r="O65" i="12"/>
  <c r="N65" i="12"/>
  <c r="M65" i="12"/>
  <c r="L65" i="12"/>
  <c r="K65" i="12"/>
  <c r="J65" i="12"/>
  <c r="I65" i="12"/>
  <c r="H65" i="12"/>
  <c r="G65" i="12"/>
  <c r="F65" i="12"/>
  <c r="E65" i="12"/>
  <c r="D65" i="12"/>
  <c r="C65" i="12"/>
  <c r="B65" i="12"/>
  <c r="AD64" i="12"/>
  <c r="AC64" i="12"/>
  <c r="AB64" i="12"/>
  <c r="AA64" i="12"/>
  <c r="Z64" i="12"/>
  <c r="Y64" i="12"/>
  <c r="X64" i="12"/>
  <c r="W64" i="12"/>
  <c r="V64" i="12"/>
  <c r="U64" i="12"/>
  <c r="T64" i="12"/>
  <c r="S64" i="12"/>
  <c r="R64" i="12"/>
  <c r="Q64" i="12"/>
  <c r="P64" i="12"/>
  <c r="O64" i="12"/>
  <c r="N64" i="12"/>
  <c r="M64" i="12"/>
  <c r="L64" i="12"/>
  <c r="K64" i="12"/>
  <c r="J64" i="12"/>
  <c r="I64" i="12"/>
  <c r="H64" i="12"/>
  <c r="G64" i="12"/>
  <c r="F64" i="12"/>
  <c r="E64" i="12"/>
  <c r="D64" i="12"/>
  <c r="C64" i="12"/>
  <c r="B64" i="12"/>
  <c r="AD63" i="12"/>
  <c r="AC63" i="12"/>
  <c r="AB63" i="12"/>
  <c r="AA63" i="12"/>
  <c r="Z63" i="12"/>
  <c r="Y63" i="12"/>
  <c r="X63" i="12"/>
  <c r="W63" i="12"/>
  <c r="V63" i="12"/>
  <c r="U63" i="12"/>
  <c r="T63" i="12"/>
  <c r="S63" i="12"/>
  <c r="R63" i="12"/>
  <c r="Q63" i="12"/>
  <c r="P63" i="12"/>
  <c r="O63" i="12"/>
  <c r="N63" i="12"/>
  <c r="M63" i="12"/>
  <c r="L63" i="12"/>
  <c r="K63" i="12"/>
  <c r="J63" i="12"/>
  <c r="I63" i="12"/>
  <c r="H63" i="12"/>
  <c r="G63" i="12"/>
  <c r="F63" i="12"/>
  <c r="E63" i="12"/>
  <c r="D63" i="12"/>
  <c r="C63" i="12"/>
  <c r="B63" i="12"/>
  <c r="AD62" i="12"/>
  <c r="AC62" i="12"/>
  <c r="AB62" i="12"/>
  <c r="AA62" i="12"/>
  <c r="Z62" i="12"/>
  <c r="Y62" i="12"/>
  <c r="X62" i="12"/>
  <c r="W62" i="12"/>
  <c r="V62" i="12"/>
  <c r="U62" i="12"/>
  <c r="T62" i="12"/>
  <c r="S62" i="12"/>
  <c r="R62" i="12"/>
  <c r="Q62" i="12"/>
  <c r="P62" i="12"/>
  <c r="O62" i="12"/>
  <c r="N62" i="12"/>
  <c r="M62" i="12"/>
  <c r="L62" i="12"/>
  <c r="K62" i="12"/>
  <c r="J62" i="12"/>
  <c r="I62" i="12"/>
  <c r="H62" i="12"/>
  <c r="G62" i="12"/>
  <c r="F62" i="12"/>
  <c r="E62" i="12"/>
  <c r="D62" i="12"/>
  <c r="C62" i="12"/>
  <c r="B62" i="12"/>
  <c r="AD61" i="12"/>
  <c r="AC61" i="12"/>
  <c r="AB61" i="12"/>
  <c r="AA61" i="12"/>
  <c r="Z61" i="12"/>
  <c r="Y61" i="12"/>
  <c r="X61" i="12"/>
  <c r="W61" i="12"/>
  <c r="V61" i="12"/>
  <c r="U61" i="12"/>
  <c r="T61" i="12"/>
  <c r="S61" i="12"/>
  <c r="R61" i="12"/>
  <c r="Q61" i="12"/>
  <c r="P61" i="12"/>
  <c r="O61" i="12"/>
  <c r="N61" i="12"/>
  <c r="M61" i="12"/>
  <c r="L61" i="12"/>
  <c r="K61" i="12"/>
  <c r="J61" i="12"/>
  <c r="I61" i="12"/>
  <c r="H61" i="12"/>
  <c r="G61" i="12"/>
  <c r="F61" i="12"/>
  <c r="E61" i="12"/>
  <c r="D61" i="12"/>
  <c r="C61" i="12"/>
  <c r="B61" i="12"/>
  <c r="AD60" i="12"/>
  <c r="AC60" i="12"/>
  <c r="AB60" i="12"/>
  <c r="AA60" i="12"/>
  <c r="Z60" i="12"/>
  <c r="Y60" i="12"/>
  <c r="X60" i="12"/>
  <c r="W60" i="12"/>
  <c r="V60" i="12"/>
  <c r="U60" i="12"/>
  <c r="T60" i="12"/>
  <c r="S60" i="12"/>
  <c r="R60" i="12"/>
  <c r="Q60" i="12"/>
  <c r="P60" i="12"/>
  <c r="O60" i="12"/>
  <c r="N60" i="12"/>
  <c r="M60" i="12"/>
  <c r="L60" i="12"/>
  <c r="K60" i="12"/>
  <c r="J60" i="12"/>
  <c r="I60" i="12"/>
  <c r="H60" i="12"/>
  <c r="G60" i="12"/>
  <c r="F60" i="12"/>
  <c r="E60" i="12"/>
  <c r="D60" i="12"/>
  <c r="C60" i="12"/>
  <c r="B60" i="12"/>
  <c r="AD59" i="12"/>
  <c r="AC59" i="12"/>
  <c r="AB59" i="12"/>
  <c r="AA59" i="12"/>
  <c r="Z59" i="12"/>
  <c r="Y59" i="12"/>
  <c r="X59" i="12"/>
  <c r="W59" i="12"/>
  <c r="V59" i="12"/>
  <c r="U59" i="12"/>
  <c r="T59" i="12"/>
  <c r="S59" i="12"/>
  <c r="R59" i="12"/>
  <c r="Q59" i="12"/>
  <c r="P59" i="12"/>
  <c r="O59" i="12"/>
  <c r="N59" i="12"/>
  <c r="M59" i="12"/>
  <c r="L59" i="12"/>
  <c r="K59" i="12"/>
  <c r="J59" i="12"/>
  <c r="I59" i="12"/>
  <c r="H59" i="12"/>
  <c r="G59" i="12"/>
  <c r="F59" i="12"/>
  <c r="E59" i="12"/>
  <c r="D59" i="12"/>
  <c r="C59" i="12"/>
  <c r="B59" i="12"/>
  <c r="AD58" i="12"/>
  <c r="AC58" i="12"/>
  <c r="AB58" i="12"/>
  <c r="AA58" i="12"/>
  <c r="Z58" i="12"/>
  <c r="Y58" i="12"/>
  <c r="X58" i="12"/>
  <c r="W58" i="12"/>
  <c r="V58" i="12"/>
  <c r="U58" i="12"/>
  <c r="T58" i="12"/>
  <c r="S58" i="12"/>
  <c r="R58" i="12"/>
  <c r="Q58" i="12"/>
  <c r="P58" i="12"/>
  <c r="O58" i="12"/>
  <c r="N58" i="12"/>
  <c r="M58" i="12"/>
  <c r="L58" i="12"/>
  <c r="K58" i="12"/>
  <c r="J58" i="12"/>
  <c r="I58" i="12"/>
  <c r="H58" i="12"/>
  <c r="G58" i="12"/>
  <c r="F58" i="12"/>
  <c r="E58" i="12"/>
  <c r="D58" i="12"/>
  <c r="C58" i="12"/>
  <c r="B58" i="12"/>
  <c r="AD57" i="12"/>
  <c r="AC57" i="12"/>
  <c r="AB57" i="12"/>
  <c r="AA57" i="12"/>
  <c r="Z57" i="12"/>
  <c r="Y57" i="12"/>
  <c r="X57" i="12"/>
  <c r="W57" i="12"/>
  <c r="V57" i="12"/>
  <c r="U57" i="12"/>
  <c r="T57" i="12"/>
  <c r="S57" i="12"/>
  <c r="R57" i="12"/>
  <c r="Q57" i="12"/>
  <c r="P57" i="12"/>
  <c r="O57" i="12"/>
  <c r="N57" i="12"/>
  <c r="M57" i="12"/>
  <c r="L57" i="12"/>
  <c r="K57" i="12"/>
  <c r="J57" i="12"/>
  <c r="I57" i="12"/>
  <c r="H57" i="12"/>
  <c r="G57" i="12"/>
  <c r="F57" i="12"/>
  <c r="E57" i="12"/>
  <c r="D57" i="12"/>
  <c r="C57" i="12"/>
  <c r="B57" i="12"/>
  <c r="AC56" i="12"/>
  <c r="X56" i="12"/>
  <c r="V56" i="12"/>
  <c r="U56" i="12"/>
  <c r="S56" i="12"/>
  <c r="R56" i="12"/>
  <c r="Q56" i="12"/>
  <c r="P56" i="12"/>
  <c r="O56" i="12"/>
  <c r="N56" i="12"/>
  <c r="M56" i="12"/>
  <c r="L56" i="12"/>
  <c r="K56" i="12"/>
  <c r="J56" i="12"/>
  <c r="I56" i="12"/>
  <c r="H56" i="12"/>
  <c r="G56" i="12"/>
  <c r="F56" i="12"/>
  <c r="E56" i="12"/>
  <c r="D56" i="12"/>
  <c r="C56" i="12"/>
  <c r="B56" i="12"/>
  <c r="AD55" i="12"/>
  <c r="AC55" i="12"/>
  <c r="AB55" i="12"/>
  <c r="AA55" i="12"/>
  <c r="Z55" i="12"/>
  <c r="Y55" i="12"/>
  <c r="X55" i="12"/>
  <c r="W55" i="12"/>
  <c r="V55" i="12"/>
  <c r="U55" i="12"/>
  <c r="T55" i="12"/>
  <c r="S55" i="12"/>
  <c r="R55" i="12"/>
  <c r="Q55" i="12"/>
  <c r="P55" i="12"/>
  <c r="O55" i="12"/>
  <c r="N55" i="12"/>
  <c r="M55" i="12"/>
  <c r="L55" i="12"/>
  <c r="K55" i="12"/>
  <c r="J55" i="12"/>
  <c r="I55" i="12"/>
  <c r="H55" i="12"/>
  <c r="G55" i="12"/>
  <c r="F55" i="12"/>
  <c r="E55" i="12"/>
  <c r="D55" i="12"/>
  <c r="C55" i="12"/>
  <c r="B55" i="12"/>
  <c r="AD54" i="12"/>
  <c r="AC54" i="12"/>
  <c r="AB54" i="12"/>
  <c r="AA54" i="12"/>
  <c r="Z54" i="12"/>
  <c r="Y54" i="12"/>
  <c r="X54" i="12"/>
  <c r="W54" i="12"/>
  <c r="V54" i="12"/>
  <c r="U54" i="12"/>
  <c r="T54" i="12"/>
  <c r="S54" i="12"/>
  <c r="R54" i="12"/>
  <c r="Q54" i="12"/>
  <c r="P54" i="12"/>
  <c r="O54" i="12"/>
  <c r="N54" i="12"/>
  <c r="M54" i="12"/>
  <c r="L54" i="12"/>
  <c r="K54" i="12"/>
  <c r="J54" i="12"/>
  <c r="I54" i="12"/>
  <c r="H54" i="12"/>
  <c r="G54" i="12"/>
  <c r="F54" i="12"/>
  <c r="E54" i="12"/>
  <c r="D54" i="12"/>
  <c r="C54" i="12"/>
  <c r="B54" i="12"/>
  <c r="AD53" i="12"/>
  <c r="AC53" i="12"/>
  <c r="AB53" i="12"/>
  <c r="AA53" i="12"/>
  <c r="Z53" i="12"/>
  <c r="Y53" i="12"/>
  <c r="X53" i="12"/>
  <c r="W53" i="12"/>
  <c r="V53" i="12"/>
  <c r="U53" i="12"/>
  <c r="T53" i="12"/>
  <c r="S53" i="12"/>
  <c r="R53" i="12"/>
  <c r="Q53" i="12"/>
  <c r="P53" i="12"/>
  <c r="O53" i="12"/>
  <c r="N53" i="12"/>
  <c r="M53" i="12"/>
  <c r="L53" i="12"/>
  <c r="K53" i="12"/>
  <c r="J53" i="12"/>
  <c r="I53" i="12"/>
  <c r="H53" i="12"/>
  <c r="G53" i="12"/>
  <c r="F53" i="12"/>
  <c r="E53" i="12"/>
  <c r="D53" i="12"/>
  <c r="C53" i="12"/>
  <c r="B53" i="12"/>
  <c r="AD52" i="12"/>
  <c r="AC52" i="12"/>
  <c r="X52" i="12"/>
  <c r="W52" i="12"/>
  <c r="V52" i="12"/>
  <c r="U52" i="12"/>
  <c r="T52" i="12"/>
  <c r="S52" i="12"/>
  <c r="R52" i="12"/>
  <c r="Q52" i="12"/>
  <c r="P52" i="12"/>
  <c r="O52" i="12"/>
  <c r="N52" i="12"/>
  <c r="M52" i="12"/>
  <c r="L52" i="12"/>
  <c r="K52" i="12"/>
  <c r="J52" i="12"/>
  <c r="I52" i="12"/>
  <c r="H52" i="12"/>
  <c r="G52" i="12"/>
  <c r="F52" i="12"/>
  <c r="E52" i="12"/>
  <c r="C52" i="12"/>
  <c r="B52" i="12"/>
  <c r="AD51" i="12"/>
  <c r="AC51" i="12"/>
  <c r="AB51" i="12"/>
  <c r="AA51" i="12"/>
  <c r="Z51" i="12"/>
  <c r="Y51" i="12"/>
  <c r="X51" i="12"/>
  <c r="W51" i="12"/>
  <c r="V51" i="12"/>
  <c r="U51" i="12"/>
  <c r="T51" i="12"/>
  <c r="S51" i="12"/>
  <c r="R51" i="12"/>
  <c r="Q51" i="12"/>
  <c r="P51" i="12"/>
  <c r="O51" i="12"/>
  <c r="N51" i="12"/>
  <c r="M51" i="12"/>
  <c r="L51" i="12"/>
  <c r="K51" i="12"/>
  <c r="J51" i="12"/>
  <c r="I51" i="12"/>
  <c r="H51" i="12"/>
  <c r="G51" i="12"/>
  <c r="F51" i="12"/>
  <c r="E51" i="12"/>
  <c r="D51" i="12"/>
  <c r="C51" i="12"/>
  <c r="B51" i="12"/>
  <c r="AD50" i="12"/>
  <c r="AC50" i="12"/>
  <c r="AB50" i="12"/>
  <c r="AA50" i="12"/>
  <c r="Z50" i="12"/>
  <c r="Y50" i="12"/>
  <c r="X50" i="12"/>
  <c r="W50" i="12"/>
  <c r="V50" i="12"/>
  <c r="U50" i="12"/>
  <c r="T50" i="12"/>
  <c r="S50" i="12"/>
  <c r="R50" i="12"/>
  <c r="Q50" i="12"/>
  <c r="P50" i="12"/>
  <c r="O50" i="12"/>
  <c r="N50" i="12"/>
  <c r="M50" i="12"/>
  <c r="L50" i="12"/>
  <c r="K50" i="12"/>
  <c r="J50" i="12"/>
  <c r="I50" i="12"/>
  <c r="H50" i="12"/>
  <c r="G50" i="12"/>
  <c r="F50" i="12"/>
  <c r="E50" i="12"/>
  <c r="D50" i="12"/>
  <c r="C50" i="12"/>
  <c r="B50" i="12"/>
  <c r="AD49" i="12"/>
  <c r="AC49" i="12"/>
  <c r="AB49" i="12"/>
  <c r="AA49" i="12"/>
  <c r="Z49" i="12"/>
  <c r="Y49" i="12"/>
  <c r="X49" i="12"/>
  <c r="W49" i="12"/>
  <c r="V49" i="12"/>
  <c r="U49" i="12"/>
  <c r="T49" i="12"/>
  <c r="S49" i="12"/>
  <c r="R49" i="12"/>
  <c r="Q49" i="12"/>
  <c r="P49" i="12"/>
  <c r="O49" i="12"/>
  <c r="N49" i="12"/>
  <c r="M49" i="12"/>
  <c r="L49" i="12"/>
  <c r="K49" i="12"/>
  <c r="J49" i="12"/>
  <c r="I49" i="12"/>
  <c r="H49" i="12"/>
  <c r="G49" i="12"/>
  <c r="F49" i="12"/>
  <c r="E49" i="12"/>
  <c r="D49" i="12"/>
  <c r="C49" i="12"/>
  <c r="B49" i="12"/>
  <c r="AD48" i="12"/>
  <c r="AC48" i="12"/>
  <c r="AB48" i="12"/>
  <c r="AA48" i="12"/>
  <c r="Z48" i="12"/>
  <c r="Y48" i="12"/>
  <c r="X48" i="12"/>
  <c r="W48" i="12"/>
  <c r="V48" i="12"/>
  <c r="U48" i="12"/>
  <c r="T48" i="12"/>
  <c r="S48" i="12"/>
  <c r="R48" i="12"/>
  <c r="Q48" i="12"/>
  <c r="P48" i="12"/>
  <c r="O48" i="12"/>
  <c r="N48" i="12"/>
  <c r="M48" i="12"/>
  <c r="L48" i="12"/>
  <c r="K48" i="12"/>
  <c r="J48" i="12"/>
  <c r="I48" i="12"/>
  <c r="H48" i="12"/>
  <c r="G48" i="12"/>
  <c r="F48" i="12"/>
  <c r="E48" i="12"/>
  <c r="D48" i="12"/>
  <c r="C48" i="12"/>
  <c r="B48" i="12"/>
  <c r="AD47" i="12"/>
  <c r="AC47" i="12"/>
  <c r="X47" i="12"/>
  <c r="V47" i="12"/>
  <c r="U47" i="12"/>
  <c r="S47" i="12"/>
  <c r="R47" i="12"/>
  <c r="Q47" i="12"/>
  <c r="P47" i="12"/>
  <c r="O47" i="12"/>
  <c r="N47" i="12"/>
  <c r="M47" i="12"/>
  <c r="L47" i="12"/>
  <c r="K47" i="12"/>
  <c r="J47" i="12"/>
  <c r="I47" i="12"/>
  <c r="H47" i="12"/>
  <c r="G47" i="12"/>
  <c r="F47" i="12"/>
  <c r="E47" i="12"/>
  <c r="D47" i="12"/>
  <c r="C47" i="12"/>
  <c r="B47" i="12"/>
  <c r="AD46" i="12"/>
  <c r="AC46" i="12"/>
  <c r="AB46" i="12"/>
  <c r="AA46" i="12"/>
  <c r="Z46" i="12"/>
  <c r="Y46" i="12"/>
  <c r="X46" i="12"/>
  <c r="W46" i="12"/>
  <c r="V46" i="12"/>
  <c r="U46" i="12"/>
  <c r="T46" i="12"/>
  <c r="S46" i="12"/>
  <c r="R46" i="12"/>
  <c r="Q46" i="12"/>
  <c r="P46" i="12"/>
  <c r="O46" i="12"/>
  <c r="N46" i="12"/>
  <c r="M46" i="12"/>
  <c r="L46" i="12"/>
  <c r="K46" i="12"/>
  <c r="J46" i="12"/>
  <c r="I46" i="12"/>
  <c r="H46" i="12"/>
  <c r="G46" i="12"/>
  <c r="F46" i="12"/>
  <c r="E46" i="12"/>
  <c r="D46" i="12"/>
  <c r="C46" i="12"/>
  <c r="B46" i="12"/>
  <c r="AD45" i="12"/>
  <c r="AC45" i="12"/>
  <c r="AB45" i="12"/>
  <c r="AA45" i="12"/>
  <c r="Z45" i="12"/>
  <c r="Y45" i="12"/>
  <c r="X45" i="12"/>
  <c r="W45" i="12"/>
  <c r="V45" i="12"/>
  <c r="U45" i="12"/>
  <c r="T45" i="12"/>
  <c r="S45" i="12"/>
  <c r="R45" i="12"/>
  <c r="Q45" i="12"/>
  <c r="P45" i="12"/>
  <c r="O45" i="12"/>
  <c r="N45" i="12"/>
  <c r="M45" i="12"/>
  <c r="L45" i="12"/>
  <c r="K45" i="12"/>
  <c r="J45" i="12"/>
  <c r="I45" i="12"/>
  <c r="H45" i="12"/>
  <c r="G45" i="12"/>
  <c r="F45" i="12"/>
  <c r="E45" i="12"/>
  <c r="D45" i="12"/>
  <c r="C45" i="12"/>
  <c r="B45" i="12"/>
  <c r="AD44" i="12"/>
  <c r="AC44" i="12"/>
  <c r="AB44" i="12"/>
  <c r="AA44" i="12"/>
  <c r="Z44" i="12"/>
  <c r="Y44" i="12"/>
  <c r="X44" i="12"/>
  <c r="W44" i="12"/>
  <c r="V44" i="12"/>
  <c r="U44" i="12"/>
  <c r="T44" i="12"/>
  <c r="S44" i="12"/>
  <c r="R44" i="12"/>
  <c r="Q44" i="12"/>
  <c r="P44" i="12"/>
  <c r="O44" i="12"/>
  <c r="N44" i="12"/>
  <c r="M44" i="12"/>
  <c r="L44" i="12"/>
  <c r="K44" i="12"/>
  <c r="J44" i="12"/>
  <c r="I44" i="12"/>
  <c r="H44" i="12"/>
  <c r="G44" i="12"/>
  <c r="F44" i="12"/>
  <c r="E44" i="12"/>
  <c r="D44" i="12"/>
  <c r="C44" i="12"/>
  <c r="B44" i="12"/>
  <c r="AD43" i="12"/>
  <c r="AC43" i="12"/>
  <c r="AB43" i="12"/>
  <c r="AA43" i="12"/>
  <c r="Z43" i="12"/>
  <c r="Y43" i="12"/>
  <c r="X43" i="12"/>
  <c r="W43" i="12"/>
  <c r="V43" i="12"/>
  <c r="U43" i="12"/>
  <c r="T43" i="12"/>
  <c r="S43" i="12"/>
  <c r="R43" i="12"/>
  <c r="Q43" i="12"/>
  <c r="P43" i="12"/>
  <c r="O43" i="12"/>
  <c r="N43" i="12"/>
  <c r="M43" i="12"/>
  <c r="L43" i="12"/>
  <c r="K43" i="12"/>
  <c r="J43" i="12"/>
  <c r="I43" i="12"/>
  <c r="H43" i="12"/>
  <c r="G43" i="12"/>
  <c r="F43" i="12"/>
  <c r="E43" i="12"/>
  <c r="D43" i="12"/>
  <c r="C43" i="12"/>
  <c r="B43" i="12"/>
  <c r="AD42" i="12"/>
  <c r="AC42" i="12"/>
  <c r="AB42" i="12"/>
  <c r="AA42" i="12"/>
  <c r="Z42" i="12"/>
  <c r="Y42" i="12"/>
  <c r="X42" i="12"/>
  <c r="W42" i="12"/>
  <c r="V42" i="12"/>
  <c r="U42" i="12"/>
  <c r="T42" i="12"/>
  <c r="S42" i="12"/>
  <c r="R42" i="12"/>
  <c r="Q42" i="12"/>
  <c r="P42" i="12"/>
  <c r="O42" i="12"/>
  <c r="N42" i="12"/>
  <c r="M42" i="12"/>
  <c r="L42" i="12"/>
  <c r="K42" i="12"/>
  <c r="J42" i="12"/>
  <c r="I42" i="12"/>
  <c r="H42" i="12"/>
  <c r="G42" i="12"/>
  <c r="F42" i="12"/>
  <c r="E42" i="12"/>
  <c r="D42" i="12"/>
  <c r="C42" i="12"/>
  <c r="B42" i="12"/>
  <c r="AD41" i="12"/>
  <c r="AC41" i="12"/>
  <c r="AB41" i="12"/>
  <c r="AA41" i="12"/>
  <c r="Z41" i="12"/>
  <c r="Y41" i="12"/>
  <c r="X41" i="12"/>
  <c r="W41" i="12"/>
  <c r="V41" i="12"/>
  <c r="U41" i="12"/>
  <c r="T41" i="12"/>
  <c r="S41" i="12"/>
  <c r="R41" i="12"/>
  <c r="Q41" i="12"/>
  <c r="P41" i="12"/>
  <c r="O41" i="12"/>
  <c r="N41" i="12"/>
  <c r="M41" i="12"/>
  <c r="L41" i="12"/>
  <c r="K41" i="12"/>
  <c r="J41" i="12"/>
  <c r="I41" i="12"/>
  <c r="H41" i="12"/>
  <c r="G41" i="12"/>
  <c r="F41" i="12"/>
  <c r="E41" i="12"/>
  <c r="D41" i="12"/>
  <c r="C41" i="12"/>
  <c r="B41" i="12"/>
  <c r="AD40" i="12"/>
  <c r="AC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C40" i="12"/>
  <c r="B40" i="12"/>
  <c r="AD39" i="12"/>
  <c r="AC39" i="12"/>
  <c r="AB39" i="12"/>
  <c r="AA39" i="12"/>
  <c r="Z39" i="12"/>
  <c r="Y39" i="12"/>
  <c r="X39" i="12"/>
  <c r="W39" i="12"/>
  <c r="V39" i="12"/>
  <c r="U39" i="12"/>
  <c r="T39" i="12"/>
  <c r="S39" i="12"/>
  <c r="R39" i="12"/>
  <c r="Q39" i="12"/>
  <c r="P39" i="12"/>
  <c r="O39" i="12"/>
  <c r="N39" i="12"/>
  <c r="M39" i="12"/>
  <c r="L39" i="12"/>
  <c r="K39" i="12"/>
  <c r="J39" i="12"/>
  <c r="I39" i="12"/>
  <c r="H39" i="12"/>
  <c r="G39" i="12"/>
  <c r="F39" i="12"/>
  <c r="E39" i="12"/>
  <c r="D39" i="12"/>
  <c r="C39" i="12"/>
  <c r="B39" i="12"/>
  <c r="AD38" i="12"/>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AD36" i="12"/>
  <c r="AC36" i="12"/>
  <c r="AB36"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B36" i="12"/>
  <c r="AD35" i="12"/>
  <c r="AC35" i="12"/>
  <c r="AB35"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B35" i="12"/>
  <c r="AD34" i="12"/>
  <c r="AC34" i="12"/>
  <c r="AB34" i="12"/>
  <c r="AA34" i="12"/>
  <c r="Z34" i="12"/>
  <c r="Y34" i="12"/>
  <c r="X34" i="12"/>
  <c r="W34" i="12"/>
  <c r="V34" i="12"/>
  <c r="U34" i="12"/>
  <c r="T34" i="12"/>
  <c r="S34" i="12"/>
  <c r="R34" i="12"/>
  <c r="Q34" i="12"/>
  <c r="P34" i="12"/>
  <c r="O34" i="12"/>
  <c r="N34" i="12"/>
  <c r="M34" i="12"/>
  <c r="L34" i="12"/>
  <c r="K34" i="12"/>
  <c r="J34" i="12"/>
  <c r="I34" i="12"/>
  <c r="H34" i="12"/>
  <c r="G34" i="12"/>
  <c r="F34" i="12"/>
  <c r="E34" i="12"/>
  <c r="D34" i="12"/>
  <c r="C34" i="12"/>
  <c r="B34" i="12"/>
  <c r="AD33" i="12"/>
  <c r="AC33" i="12"/>
  <c r="AB33" i="12"/>
  <c r="AA33" i="12"/>
  <c r="Z33" i="12"/>
  <c r="Y33" i="12"/>
  <c r="X33" i="12"/>
  <c r="W33" i="12"/>
  <c r="V33" i="12"/>
  <c r="U33" i="12"/>
  <c r="T33" i="12"/>
  <c r="S33" i="12"/>
  <c r="R33" i="12"/>
  <c r="Q33" i="12"/>
  <c r="P33" i="12"/>
  <c r="O33" i="12"/>
  <c r="N33" i="12"/>
  <c r="M33" i="12"/>
  <c r="L33" i="12"/>
  <c r="K33" i="12"/>
  <c r="J33" i="12"/>
  <c r="I33" i="12"/>
  <c r="H33" i="12"/>
  <c r="G33" i="12"/>
  <c r="F33" i="12"/>
  <c r="E33" i="12"/>
  <c r="D33" i="12"/>
  <c r="C33" i="12"/>
  <c r="B33" i="12"/>
  <c r="AD32" i="12"/>
  <c r="AC32" i="12"/>
  <c r="AB32" i="12"/>
  <c r="AA32" i="12"/>
  <c r="Z32" i="12"/>
  <c r="Y32" i="12"/>
  <c r="X32" i="12"/>
  <c r="W32" i="12"/>
  <c r="V32" i="12"/>
  <c r="U32" i="12"/>
  <c r="T32" i="12"/>
  <c r="S32" i="12"/>
  <c r="R32" i="12"/>
  <c r="Q32" i="12"/>
  <c r="P32" i="12"/>
  <c r="O32" i="12"/>
  <c r="N32" i="12"/>
  <c r="M32" i="12"/>
  <c r="L32" i="12"/>
  <c r="K32" i="12"/>
  <c r="J32" i="12"/>
  <c r="I32" i="12"/>
  <c r="H32" i="12"/>
  <c r="G32" i="12"/>
  <c r="F32" i="12"/>
  <c r="E32" i="12"/>
  <c r="D32" i="12"/>
  <c r="C32" i="12"/>
  <c r="B32"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C31" i="12"/>
  <c r="B31" i="12"/>
  <c r="AD30" i="12"/>
  <c r="AC30" i="12"/>
  <c r="AB30" i="12"/>
  <c r="AA30" i="12"/>
  <c r="Z30" i="12"/>
  <c r="Y30" i="12"/>
  <c r="X30" i="12"/>
  <c r="W30" i="12"/>
  <c r="V30" i="12"/>
  <c r="U30" i="12"/>
  <c r="T30" i="12"/>
  <c r="S30" i="12"/>
  <c r="R30" i="12"/>
  <c r="Q30" i="12"/>
  <c r="P30" i="12"/>
  <c r="O30" i="12"/>
  <c r="N30" i="12"/>
  <c r="M30" i="12"/>
  <c r="L30" i="12"/>
  <c r="K30" i="12"/>
  <c r="J30" i="12"/>
  <c r="I30" i="12"/>
  <c r="H30" i="12"/>
  <c r="G30" i="12"/>
  <c r="F30" i="12"/>
  <c r="E30" i="12"/>
  <c r="D30" i="12"/>
  <c r="C30" i="12"/>
  <c r="B30" i="12"/>
  <c r="AD29" i="12"/>
  <c r="AC29" i="12"/>
  <c r="AB29" i="12"/>
  <c r="AA29" i="12"/>
  <c r="Z29" i="12"/>
  <c r="Y29" i="12"/>
  <c r="X29" i="12"/>
  <c r="W29" i="12"/>
  <c r="V29" i="12"/>
  <c r="U29" i="12"/>
  <c r="T29" i="12"/>
  <c r="S29" i="12"/>
  <c r="R29" i="12"/>
  <c r="Q29" i="12"/>
  <c r="P29" i="12"/>
  <c r="O29" i="12"/>
  <c r="N29" i="12"/>
  <c r="M29" i="12"/>
  <c r="L29" i="12"/>
  <c r="K29" i="12"/>
  <c r="J29" i="12"/>
  <c r="I29" i="12"/>
  <c r="H29" i="12"/>
  <c r="G29" i="12"/>
  <c r="F29" i="12"/>
  <c r="E29" i="12"/>
  <c r="D29" i="12"/>
  <c r="C29" i="12"/>
  <c r="B29" i="12"/>
  <c r="AD28" i="12"/>
  <c r="AC28" i="12"/>
  <c r="AB28" i="12"/>
  <c r="AA28" i="12"/>
  <c r="Z28" i="12"/>
  <c r="Y28" i="12"/>
  <c r="X28" i="12"/>
  <c r="W28" i="12"/>
  <c r="V28" i="12"/>
  <c r="U28" i="12"/>
  <c r="T28" i="12"/>
  <c r="S28" i="12"/>
  <c r="R28" i="12"/>
  <c r="Q28" i="12"/>
  <c r="P28" i="12"/>
  <c r="O28" i="12"/>
  <c r="N28" i="12"/>
  <c r="M28" i="12"/>
  <c r="L28" i="12"/>
  <c r="K28" i="12"/>
  <c r="J28" i="12"/>
  <c r="I28" i="12"/>
  <c r="H28" i="12"/>
  <c r="G28" i="12"/>
  <c r="F28" i="12"/>
  <c r="E28" i="12"/>
  <c r="D28" i="12"/>
  <c r="C28" i="12"/>
  <c r="B28" i="12"/>
  <c r="AD27" i="12"/>
  <c r="AC27" i="12"/>
  <c r="Y27" i="12"/>
  <c r="X27" i="12"/>
  <c r="V27" i="12"/>
  <c r="U27" i="12"/>
  <c r="S27" i="12"/>
  <c r="R27" i="12"/>
  <c r="Q27" i="12"/>
  <c r="P27" i="12"/>
  <c r="O27" i="12"/>
  <c r="N27" i="12"/>
  <c r="M27" i="12"/>
  <c r="L27" i="12"/>
  <c r="K27" i="12"/>
  <c r="J27" i="12"/>
  <c r="I27" i="12"/>
  <c r="H27" i="12"/>
  <c r="G27" i="12"/>
  <c r="F27" i="12"/>
  <c r="E27" i="12"/>
  <c r="D27" i="12"/>
  <c r="C27" i="12"/>
  <c r="B27" i="12"/>
  <c r="AD26" i="12"/>
  <c r="AC26" i="12"/>
  <c r="AB26" i="12"/>
  <c r="AA26" i="12"/>
  <c r="Z26" i="12"/>
  <c r="Y26" i="12"/>
  <c r="X26" i="12"/>
  <c r="W26" i="12"/>
  <c r="V26" i="12"/>
  <c r="U26" i="12"/>
  <c r="T26" i="12"/>
  <c r="S26" i="12"/>
  <c r="R26" i="12"/>
  <c r="Q26" i="12"/>
  <c r="P26" i="12"/>
  <c r="O26" i="12"/>
  <c r="N26" i="12"/>
  <c r="M26" i="12"/>
  <c r="L26" i="12"/>
  <c r="K26" i="12"/>
  <c r="J26" i="12"/>
  <c r="I26" i="12"/>
  <c r="H26" i="12"/>
  <c r="G26" i="12"/>
  <c r="F26" i="12"/>
  <c r="E26" i="12"/>
  <c r="D26" i="12"/>
  <c r="C26" i="12"/>
  <c r="B26" i="12"/>
  <c r="AC25" i="12"/>
  <c r="X25" i="12"/>
  <c r="V25" i="12"/>
  <c r="U25" i="12"/>
  <c r="S25" i="12"/>
  <c r="R25" i="12"/>
  <c r="Q25" i="12"/>
  <c r="P25" i="12"/>
  <c r="O25" i="12"/>
  <c r="N25" i="12"/>
  <c r="M25" i="12"/>
  <c r="L25" i="12"/>
  <c r="K25" i="12"/>
  <c r="J25" i="12"/>
  <c r="I25" i="12"/>
  <c r="H25" i="12"/>
  <c r="G25" i="12"/>
  <c r="F25" i="12"/>
  <c r="E25" i="12"/>
  <c r="C25" i="12"/>
  <c r="B25" i="12"/>
  <c r="AD24" i="12"/>
  <c r="AC24" i="12"/>
  <c r="AB24" i="12"/>
  <c r="AA24" i="12"/>
  <c r="Z24" i="12"/>
  <c r="Y24" i="12"/>
  <c r="X24" i="12"/>
  <c r="W24" i="12"/>
  <c r="V24" i="12"/>
  <c r="U24" i="12"/>
  <c r="T24" i="12"/>
  <c r="S24" i="12"/>
  <c r="R24" i="12"/>
  <c r="Q24" i="12"/>
  <c r="P24" i="12"/>
  <c r="O24" i="12"/>
  <c r="N24" i="12"/>
  <c r="M24" i="12"/>
  <c r="L24" i="12"/>
  <c r="K24" i="12"/>
  <c r="J24" i="12"/>
  <c r="I24" i="12"/>
  <c r="H24" i="12"/>
  <c r="G24" i="12"/>
  <c r="F24" i="12"/>
  <c r="E24" i="12"/>
  <c r="D24" i="12"/>
  <c r="C24" i="12"/>
  <c r="B24" i="12"/>
  <c r="AD23" i="12"/>
  <c r="AC23" i="12"/>
  <c r="AB23" i="12"/>
  <c r="AA23" i="12"/>
  <c r="Z23" i="12"/>
  <c r="Y23" i="12"/>
  <c r="X23" i="12"/>
  <c r="W23" i="12"/>
  <c r="V23" i="12"/>
  <c r="U23" i="12"/>
  <c r="T23" i="12"/>
  <c r="S23" i="12"/>
  <c r="R23" i="12"/>
  <c r="Q23" i="12"/>
  <c r="P23" i="12"/>
  <c r="O23" i="12"/>
  <c r="N23" i="12"/>
  <c r="M23" i="12"/>
  <c r="L23" i="12"/>
  <c r="K23" i="12"/>
  <c r="J23" i="12"/>
  <c r="I23" i="12"/>
  <c r="H23" i="12"/>
  <c r="G23" i="12"/>
  <c r="F23" i="12"/>
  <c r="E23" i="12"/>
  <c r="D23" i="12"/>
  <c r="C23" i="12"/>
  <c r="B23" i="12"/>
  <c r="AD22" i="12"/>
  <c r="AC22" i="12"/>
  <c r="AB22" i="12"/>
  <c r="AA22" i="12"/>
  <c r="Z22" i="12"/>
  <c r="Y22" i="12"/>
  <c r="X22" i="12"/>
  <c r="W22" i="12"/>
  <c r="V22" i="12"/>
  <c r="U22" i="12"/>
  <c r="T22" i="12"/>
  <c r="S22" i="12"/>
  <c r="R22" i="12"/>
  <c r="Q22" i="12"/>
  <c r="P22" i="12"/>
  <c r="O22" i="12"/>
  <c r="N22" i="12"/>
  <c r="M22" i="12"/>
  <c r="L22" i="12"/>
  <c r="K22" i="12"/>
  <c r="J22" i="12"/>
  <c r="I22" i="12"/>
  <c r="H22" i="12"/>
  <c r="G22" i="12"/>
  <c r="F22" i="12"/>
  <c r="E22" i="12"/>
  <c r="D22" i="12"/>
  <c r="C22" i="12"/>
  <c r="B22" i="12"/>
  <c r="AD21" i="12"/>
  <c r="AC21" i="12"/>
  <c r="AB21" i="12"/>
  <c r="AA21" i="12"/>
  <c r="Z21" i="12"/>
  <c r="Y21" i="12"/>
  <c r="X21" i="12"/>
  <c r="W21" i="12"/>
  <c r="V21" i="12"/>
  <c r="U21" i="12"/>
  <c r="T21" i="12"/>
  <c r="S21" i="12"/>
  <c r="R21" i="12"/>
  <c r="Q21" i="12"/>
  <c r="P21" i="12"/>
  <c r="O21" i="12"/>
  <c r="N21" i="12"/>
  <c r="M21" i="12"/>
  <c r="L21" i="12"/>
  <c r="K21" i="12"/>
  <c r="J21" i="12"/>
  <c r="I21" i="12"/>
  <c r="H21" i="12"/>
  <c r="G21" i="12"/>
  <c r="F21" i="12"/>
  <c r="E21" i="12"/>
  <c r="D21" i="12"/>
  <c r="C21" i="12"/>
  <c r="B21" i="12"/>
  <c r="AD20" i="12"/>
  <c r="AC20" i="12"/>
  <c r="AB20" i="12"/>
  <c r="AA20" i="12"/>
  <c r="Z20" i="12"/>
  <c r="Y20" i="12"/>
  <c r="X20" i="12"/>
  <c r="W20" i="12"/>
  <c r="V20" i="12"/>
  <c r="U20" i="12"/>
  <c r="T20" i="12"/>
  <c r="S20" i="12"/>
  <c r="R20" i="12"/>
  <c r="Q20" i="12"/>
  <c r="P20" i="12"/>
  <c r="O20" i="12"/>
  <c r="N20" i="12"/>
  <c r="M20" i="12"/>
  <c r="L20" i="12"/>
  <c r="K20" i="12"/>
  <c r="J20" i="12"/>
  <c r="I20" i="12"/>
  <c r="H20" i="12"/>
  <c r="G20" i="12"/>
  <c r="F20" i="12"/>
  <c r="E20" i="12"/>
  <c r="D20" i="12"/>
  <c r="C20" i="12"/>
  <c r="B20" i="12"/>
  <c r="AD19" i="12"/>
  <c r="AC19" i="12"/>
  <c r="AB19" i="12"/>
  <c r="AA19" i="12"/>
  <c r="Z19" i="12"/>
  <c r="Y19" i="12"/>
  <c r="X19" i="12"/>
  <c r="W19" i="12"/>
  <c r="V19" i="12"/>
  <c r="U19" i="12"/>
  <c r="T19" i="12"/>
  <c r="S19" i="12"/>
  <c r="R19" i="12"/>
  <c r="Q19" i="12"/>
  <c r="P19" i="12"/>
  <c r="O19" i="12"/>
  <c r="N19" i="12"/>
  <c r="M19" i="12"/>
  <c r="L19" i="12"/>
  <c r="K19" i="12"/>
  <c r="J19" i="12"/>
  <c r="I19" i="12"/>
  <c r="H19" i="12"/>
  <c r="G19" i="12"/>
  <c r="F19" i="12"/>
  <c r="E19" i="12"/>
  <c r="D19" i="12"/>
  <c r="C19" i="12"/>
  <c r="B19" i="12"/>
  <c r="AD18" i="12"/>
  <c r="AC18" i="12"/>
  <c r="AB18" i="12"/>
  <c r="AA18" i="12"/>
  <c r="Z18" i="12"/>
  <c r="Y18" i="12"/>
  <c r="X18" i="12"/>
  <c r="W18" i="12"/>
  <c r="V18" i="12"/>
  <c r="U18" i="12"/>
  <c r="T18" i="12"/>
  <c r="S18" i="12"/>
  <c r="R18" i="12"/>
  <c r="Q18" i="12"/>
  <c r="P18" i="12"/>
  <c r="O18" i="12"/>
  <c r="N18" i="12"/>
  <c r="M18" i="12"/>
  <c r="L18" i="12"/>
  <c r="K18" i="12"/>
  <c r="J18" i="12"/>
  <c r="I18" i="12"/>
  <c r="H18" i="12"/>
  <c r="G18" i="12"/>
  <c r="F18" i="12"/>
  <c r="E18" i="12"/>
  <c r="D18" i="12"/>
  <c r="C18" i="12"/>
  <c r="B18" i="12"/>
  <c r="AD17" i="12"/>
  <c r="AC17" i="12"/>
  <c r="AB17" i="12"/>
  <c r="AA17" i="12"/>
  <c r="Z17" i="12"/>
  <c r="Y17" i="12"/>
  <c r="X17" i="12"/>
  <c r="W17" i="12"/>
  <c r="V17" i="12"/>
  <c r="U17" i="12"/>
  <c r="T17" i="12"/>
  <c r="S17" i="12"/>
  <c r="R17" i="12"/>
  <c r="Q17" i="12"/>
  <c r="P17" i="12"/>
  <c r="O17" i="12"/>
  <c r="N17" i="12"/>
  <c r="M17" i="12"/>
  <c r="L17" i="12"/>
  <c r="K17" i="12"/>
  <c r="J17" i="12"/>
  <c r="I17" i="12"/>
  <c r="H17" i="12"/>
  <c r="G17" i="12"/>
  <c r="F17" i="12"/>
  <c r="E17" i="12"/>
  <c r="D17" i="12"/>
  <c r="C17" i="12"/>
  <c r="B17" i="12"/>
  <c r="AD113" i="8"/>
  <c r="AC113" i="8"/>
  <c r="Y113" i="8"/>
  <c r="W113" i="8"/>
  <c r="V113" i="8"/>
  <c r="U113" i="8"/>
  <c r="S113" i="8"/>
  <c r="R113" i="8"/>
  <c r="Q113" i="8"/>
  <c r="P113" i="8"/>
  <c r="O113" i="8"/>
  <c r="N113" i="8"/>
  <c r="M113" i="8"/>
  <c r="L113" i="8"/>
  <c r="K113" i="8"/>
  <c r="J113" i="8"/>
  <c r="I113" i="8"/>
  <c r="H113" i="8"/>
  <c r="G113" i="8"/>
  <c r="F113" i="8"/>
  <c r="E113" i="8"/>
  <c r="D113" i="8"/>
  <c r="C113" i="8"/>
  <c r="B113" i="8"/>
  <c r="AD112" i="8"/>
  <c r="AC112" i="8"/>
  <c r="Y112" i="8"/>
  <c r="W112" i="8"/>
  <c r="V112" i="8"/>
  <c r="U112" i="8"/>
  <c r="S112" i="8"/>
  <c r="R112" i="8"/>
  <c r="Q112" i="8"/>
  <c r="P112" i="8"/>
  <c r="O112" i="8"/>
  <c r="N112" i="8"/>
  <c r="M112" i="8"/>
  <c r="L112" i="8"/>
  <c r="K112" i="8"/>
  <c r="J112" i="8"/>
  <c r="I112" i="8"/>
  <c r="H112" i="8"/>
  <c r="G112" i="8"/>
  <c r="F112" i="8"/>
  <c r="E112" i="8"/>
  <c r="D112" i="8"/>
  <c r="C112" i="8"/>
  <c r="B112" i="8"/>
  <c r="AD111" i="8"/>
  <c r="AC111" i="8"/>
  <c r="W111" i="8"/>
  <c r="V111" i="8"/>
  <c r="U111" i="8"/>
  <c r="S111" i="8"/>
  <c r="R111" i="8"/>
  <c r="Q111" i="8"/>
  <c r="P111" i="8"/>
  <c r="O111" i="8"/>
  <c r="N111" i="8"/>
  <c r="M111" i="8"/>
  <c r="L111" i="8"/>
  <c r="K111" i="8"/>
  <c r="J111" i="8"/>
  <c r="I111" i="8"/>
  <c r="H111" i="8"/>
  <c r="G111" i="8"/>
  <c r="F111" i="8"/>
  <c r="E111" i="8"/>
  <c r="D111" i="8"/>
  <c r="C111" i="8"/>
  <c r="B111"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B110" i="8"/>
  <c r="AC109" i="8"/>
  <c r="W109" i="8"/>
  <c r="V109" i="8"/>
  <c r="U109" i="8"/>
  <c r="S109" i="8"/>
  <c r="R109" i="8"/>
  <c r="Q109" i="8"/>
  <c r="P109" i="8"/>
  <c r="O109" i="8"/>
  <c r="N109" i="8"/>
  <c r="M109" i="8"/>
  <c r="L109" i="8"/>
  <c r="K109" i="8"/>
  <c r="J109" i="8"/>
  <c r="I109" i="8"/>
  <c r="H109" i="8"/>
  <c r="G109" i="8"/>
  <c r="F109" i="8"/>
  <c r="E109" i="8"/>
  <c r="D109" i="8"/>
  <c r="C109" i="8"/>
  <c r="B109"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B108" i="8"/>
  <c r="AD107" i="8"/>
  <c r="AC107" i="8"/>
  <c r="W107" i="8"/>
  <c r="V107" i="8"/>
  <c r="U107" i="8"/>
  <c r="S107" i="8"/>
  <c r="R107" i="8"/>
  <c r="Q107" i="8"/>
  <c r="P107" i="8"/>
  <c r="O107" i="8"/>
  <c r="N107" i="8"/>
  <c r="M107" i="8"/>
  <c r="L107" i="8"/>
  <c r="K107" i="8"/>
  <c r="J107" i="8"/>
  <c r="I107" i="8"/>
  <c r="H107" i="8"/>
  <c r="G107" i="8"/>
  <c r="F107" i="8"/>
  <c r="E107" i="8"/>
  <c r="D107" i="8"/>
  <c r="C107" i="8"/>
  <c r="B107"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B106" i="8"/>
  <c r="AC105" i="8"/>
  <c r="W105" i="8"/>
  <c r="V105" i="8"/>
  <c r="U105" i="8"/>
  <c r="S105" i="8"/>
  <c r="R105" i="8"/>
  <c r="Q105" i="8"/>
  <c r="P105" i="8"/>
  <c r="O105" i="8"/>
  <c r="N105" i="8"/>
  <c r="M105" i="8"/>
  <c r="L105" i="8"/>
  <c r="K105" i="8"/>
  <c r="J105" i="8"/>
  <c r="I105" i="8"/>
  <c r="H105" i="8"/>
  <c r="G105" i="8"/>
  <c r="F105" i="8"/>
  <c r="E105" i="8"/>
  <c r="C105" i="8"/>
  <c r="B105"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B104" i="8"/>
  <c r="AD103" i="8"/>
  <c r="AC103" i="8"/>
  <c r="W103" i="8"/>
  <c r="V103" i="8"/>
  <c r="U103" i="8"/>
  <c r="S103" i="8"/>
  <c r="R103" i="8"/>
  <c r="Q103" i="8"/>
  <c r="P103" i="8"/>
  <c r="O103" i="8"/>
  <c r="N103" i="8"/>
  <c r="M103" i="8"/>
  <c r="L103" i="8"/>
  <c r="K103" i="8"/>
  <c r="J103" i="8"/>
  <c r="I103" i="8"/>
  <c r="H103" i="8"/>
  <c r="G103" i="8"/>
  <c r="F103" i="8"/>
  <c r="E103" i="8"/>
  <c r="D103" i="8"/>
  <c r="C103" i="8"/>
  <c r="B103"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B102" i="8"/>
  <c r="AC101" i="8"/>
  <c r="W101" i="8"/>
  <c r="V101" i="8"/>
  <c r="U101" i="8"/>
  <c r="S101" i="8"/>
  <c r="R101" i="8"/>
  <c r="Q101" i="8"/>
  <c r="P101" i="8"/>
  <c r="O101" i="8"/>
  <c r="N101" i="8"/>
  <c r="M101" i="8"/>
  <c r="L101" i="8"/>
  <c r="K101" i="8"/>
  <c r="J101" i="8"/>
  <c r="I101" i="8"/>
  <c r="H101" i="8"/>
  <c r="G101" i="8"/>
  <c r="F101" i="8"/>
  <c r="E101" i="8"/>
  <c r="C101" i="8"/>
  <c r="B101"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B100"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B99"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B98" i="8"/>
  <c r="AD97" i="8"/>
  <c r="AC97" i="8"/>
  <c r="W97" i="8"/>
  <c r="V97" i="8"/>
  <c r="U97" i="8"/>
  <c r="S97" i="8"/>
  <c r="R97" i="8"/>
  <c r="Q97" i="8"/>
  <c r="P97" i="8"/>
  <c r="O97" i="8"/>
  <c r="N97" i="8"/>
  <c r="M97" i="8"/>
  <c r="L97" i="8"/>
  <c r="K97" i="8"/>
  <c r="J97" i="8"/>
  <c r="I97" i="8"/>
  <c r="H97" i="8"/>
  <c r="G97" i="8"/>
  <c r="F97" i="8"/>
  <c r="E97" i="8"/>
  <c r="D97" i="8"/>
  <c r="C97" i="8"/>
  <c r="B97" i="8"/>
  <c r="AC96" i="8"/>
  <c r="W96" i="8"/>
  <c r="V96" i="8"/>
  <c r="U96" i="8"/>
  <c r="S96" i="8"/>
  <c r="R96" i="8"/>
  <c r="Q96" i="8"/>
  <c r="P96" i="8"/>
  <c r="O96" i="8"/>
  <c r="N96" i="8"/>
  <c r="M96" i="8"/>
  <c r="L96" i="8"/>
  <c r="K96" i="8"/>
  <c r="J96" i="8"/>
  <c r="I96" i="8"/>
  <c r="H96" i="8"/>
  <c r="G96" i="8"/>
  <c r="F96" i="8"/>
  <c r="E96" i="8"/>
  <c r="C96" i="8"/>
  <c r="B96" i="8"/>
  <c r="AD95" i="8"/>
  <c r="AC95" i="8"/>
  <c r="W95" i="8"/>
  <c r="V95" i="8"/>
  <c r="U95" i="8"/>
  <c r="S95" i="8"/>
  <c r="R95" i="8"/>
  <c r="Q95" i="8"/>
  <c r="P95" i="8"/>
  <c r="O95" i="8"/>
  <c r="N95" i="8"/>
  <c r="M95" i="8"/>
  <c r="L95" i="8"/>
  <c r="K95" i="8"/>
  <c r="J95" i="8"/>
  <c r="I95" i="8"/>
  <c r="H95" i="8"/>
  <c r="G95" i="8"/>
  <c r="F95" i="8"/>
  <c r="E95" i="8"/>
  <c r="D95" i="8"/>
  <c r="C95" i="8"/>
  <c r="B95"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B94"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B93"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B92"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B91" i="8"/>
  <c r="AC90" i="8"/>
  <c r="W90" i="8"/>
  <c r="V90" i="8"/>
  <c r="U90" i="8"/>
  <c r="S90" i="8"/>
  <c r="R90" i="8"/>
  <c r="Q90" i="8"/>
  <c r="P90" i="8"/>
  <c r="O90" i="8"/>
  <c r="N90" i="8"/>
  <c r="M90" i="8"/>
  <c r="L90" i="8"/>
  <c r="K90" i="8"/>
  <c r="J90" i="8"/>
  <c r="I90" i="8"/>
  <c r="H90" i="8"/>
  <c r="G90" i="8"/>
  <c r="F90" i="8"/>
  <c r="E90" i="8"/>
  <c r="D90" i="8"/>
  <c r="C90" i="8"/>
  <c r="B90" i="8"/>
  <c r="AC89" i="8"/>
  <c r="W89" i="8"/>
  <c r="V89" i="8"/>
  <c r="U89" i="8"/>
  <c r="S89" i="8"/>
  <c r="R89" i="8"/>
  <c r="Q89" i="8"/>
  <c r="P89" i="8"/>
  <c r="O89" i="8"/>
  <c r="N89" i="8"/>
  <c r="M89" i="8"/>
  <c r="L89" i="8"/>
  <c r="K89" i="8"/>
  <c r="J89" i="8"/>
  <c r="I89" i="8"/>
  <c r="H89" i="8"/>
  <c r="G89" i="8"/>
  <c r="F89" i="8"/>
  <c r="E89" i="8"/>
  <c r="D89" i="8"/>
  <c r="C89" i="8"/>
  <c r="B89" i="8"/>
  <c r="AC88" i="8"/>
  <c r="W88" i="8"/>
  <c r="V88" i="8"/>
  <c r="U88" i="8"/>
  <c r="S88" i="8"/>
  <c r="R88" i="8"/>
  <c r="Q88" i="8"/>
  <c r="P88" i="8"/>
  <c r="O88" i="8"/>
  <c r="N88" i="8"/>
  <c r="M88" i="8"/>
  <c r="L88" i="8"/>
  <c r="K88" i="8"/>
  <c r="J88" i="8"/>
  <c r="I88" i="8"/>
  <c r="H88" i="8"/>
  <c r="G88" i="8"/>
  <c r="F88" i="8"/>
  <c r="E88" i="8"/>
  <c r="D88" i="8"/>
  <c r="C88" i="8"/>
  <c r="B88"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B87" i="8"/>
  <c r="AC86" i="8"/>
  <c r="W86" i="8"/>
  <c r="V86" i="8"/>
  <c r="U86" i="8"/>
  <c r="S86" i="8"/>
  <c r="R86" i="8"/>
  <c r="Q86" i="8"/>
  <c r="P86" i="8"/>
  <c r="O86" i="8"/>
  <c r="N86" i="8"/>
  <c r="M86" i="8"/>
  <c r="L86" i="8"/>
  <c r="K86" i="8"/>
  <c r="J86" i="8"/>
  <c r="I86" i="8"/>
  <c r="H86" i="8"/>
  <c r="G86" i="8"/>
  <c r="F86" i="8"/>
  <c r="E86" i="8"/>
  <c r="C86" i="8"/>
  <c r="B86" i="8"/>
  <c r="AC85" i="8"/>
  <c r="W85" i="8"/>
  <c r="V85" i="8"/>
  <c r="U85" i="8"/>
  <c r="S85" i="8"/>
  <c r="R85" i="8"/>
  <c r="Q85" i="8"/>
  <c r="P85" i="8"/>
  <c r="O85" i="8"/>
  <c r="N85" i="8"/>
  <c r="M85" i="8"/>
  <c r="L85" i="8"/>
  <c r="K85" i="8"/>
  <c r="J85" i="8"/>
  <c r="I85" i="8"/>
  <c r="H85" i="8"/>
  <c r="G85" i="8"/>
  <c r="F85" i="8"/>
  <c r="E85" i="8"/>
  <c r="D85" i="8"/>
  <c r="C85" i="8"/>
  <c r="B85"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B84" i="8"/>
  <c r="AC83" i="8"/>
  <c r="W83" i="8"/>
  <c r="V83" i="8"/>
  <c r="U83" i="8"/>
  <c r="S83" i="8"/>
  <c r="R83" i="8"/>
  <c r="Q83" i="8"/>
  <c r="P83" i="8"/>
  <c r="O83" i="8"/>
  <c r="N83" i="8"/>
  <c r="M83" i="8"/>
  <c r="L83" i="8"/>
  <c r="K83" i="8"/>
  <c r="J83" i="8"/>
  <c r="I83" i="8"/>
  <c r="H83" i="8"/>
  <c r="G83" i="8"/>
  <c r="F83" i="8"/>
  <c r="E83" i="8"/>
  <c r="C83" i="8"/>
  <c r="B83" i="8"/>
  <c r="AC82" i="8"/>
  <c r="W82" i="8"/>
  <c r="V82" i="8"/>
  <c r="U82" i="8"/>
  <c r="S82" i="8"/>
  <c r="R82" i="8"/>
  <c r="Q82" i="8"/>
  <c r="P82" i="8"/>
  <c r="O82" i="8"/>
  <c r="N82" i="8"/>
  <c r="M82" i="8"/>
  <c r="L82" i="8"/>
  <c r="K82" i="8"/>
  <c r="J82" i="8"/>
  <c r="I82" i="8"/>
  <c r="H82" i="8"/>
  <c r="G82" i="8"/>
  <c r="F82" i="8"/>
  <c r="E82" i="8"/>
  <c r="D82" i="8"/>
  <c r="C82" i="8"/>
  <c r="B82"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B81" i="8"/>
  <c r="AC80" i="8"/>
  <c r="W80" i="8"/>
  <c r="V80" i="8"/>
  <c r="U80" i="8"/>
  <c r="S80" i="8"/>
  <c r="R80" i="8"/>
  <c r="Q80" i="8"/>
  <c r="P80" i="8"/>
  <c r="O80" i="8"/>
  <c r="N80" i="8"/>
  <c r="M80" i="8"/>
  <c r="L80" i="8"/>
  <c r="K80" i="8"/>
  <c r="J80" i="8"/>
  <c r="I80" i="8"/>
  <c r="H80" i="8"/>
  <c r="G80" i="8"/>
  <c r="F80" i="8"/>
  <c r="E80" i="8"/>
  <c r="D80" i="8"/>
  <c r="C80" i="8"/>
  <c r="B80"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B79" i="8"/>
  <c r="AC78" i="8"/>
  <c r="W78" i="8"/>
  <c r="V78" i="8"/>
  <c r="U78" i="8"/>
  <c r="S78" i="8"/>
  <c r="R78" i="8"/>
  <c r="Q78" i="8"/>
  <c r="P78" i="8"/>
  <c r="O78" i="8"/>
  <c r="N78" i="8"/>
  <c r="M78" i="8"/>
  <c r="L78" i="8"/>
  <c r="K78" i="8"/>
  <c r="J78" i="8"/>
  <c r="I78" i="8"/>
  <c r="H78" i="8"/>
  <c r="G78" i="8"/>
  <c r="F78" i="8"/>
  <c r="E78" i="8"/>
  <c r="D78" i="8"/>
  <c r="C78" i="8"/>
  <c r="B78" i="8"/>
  <c r="AC77" i="8"/>
  <c r="Z77" i="8"/>
  <c r="X77" i="8"/>
  <c r="W77" i="8"/>
  <c r="V77" i="8"/>
  <c r="U77" i="8"/>
  <c r="S77" i="8"/>
  <c r="R77" i="8"/>
  <c r="Q77" i="8"/>
  <c r="P77" i="8"/>
  <c r="O77" i="8"/>
  <c r="N77" i="8"/>
  <c r="M77" i="8"/>
  <c r="L77" i="8"/>
  <c r="K77" i="8"/>
  <c r="J77" i="8"/>
  <c r="I77" i="8"/>
  <c r="H77" i="8"/>
  <c r="G77" i="8"/>
  <c r="F77" i="8"/>
  <c r="E77" i="8"/>
  <c r="D77" i="8"/>
  <c r="C77" i="8"/>
  <c r="B77" i="8"/>
  <c r="AC76" i="8"/>
  <c r="W76" i="8"/>
  <c r="V76" i="8"/>
  <c r="U76" i="8"/>
  <c r="S76" i="8"/>
  <c r="R76" i="8"/>
  <c r="Q76" i="8"/>
  <c r="P76" i="8"/>
  <c r="O76" i="8"/>
  <c r="N76" i="8"/>
  <c r="M76" i="8"/>
  <c r="L76" i="8"/>
  <c r="K76" i="8"/>
  <c r="J76" i="8"/>
  <c r="I76" i="8"/>
  <c r="H76" i="8"/>
  <c r="G76" i="8"/>
  <c r="F76" i="8"/>
  <c r="E76" i="8"/>
  <c r="C76" i="8"/>
  <c r="B76" i="8"/>
  <c r="AC75" i="8"/>
  <c r="W75" i="8"/>
  <c r="V75" i="8"/>
  <c r="U75" i="8"/>
  <c r="S75" i="8"/>
  <c r="R75" i="8"/>
  <c r="Q75" i="8"/>
  <c r="P75" i="8"/>
  <c r="O75" i="8"/>
  <c r="N75" i="8"/>
  <c r="M75" i="8"/>
  <c r="L75" i="8"/>
  <c r="K75" i="8"/>
  <c r="J75" i="8"/>
  <c r="I75" i="8"/>
  <c r="H75" i="8"/>
  <c r="G75" i="8"/>
  <c r="F75" i="8"/>
  <c r="E75" i="8"/>
  <c r="D75" i="8"/>
  <c r="C75" i="8"/>
  <c r="B75" i="8"/>
  <c r="AC74" i="8"/>
  <c r="W74" i="8"/>
  <c r="V74" i="8"/>
  <c r="U74" i="8"/>
  <c r="S74" i="8"/>
  <c r="R74" i="8"/>
  <c r="Q74" i="8"/>
  <c r="P74" i="8"/>
  <c r="O74" i="8"/>
  <c r="N74" i="8"/>
  <c r="M74" i="8"/>
  <c r="L74" i="8"/>
  <c r="K74" i="8"/>
  <c r="J74" i="8"/>
  <c r="I74" i="8"/>
  <c r="H74" i="8"/>
  <c r="G74" i="8"/>
  <c r="F74" i="8"/>
  <c r="E74" i="8"/>
  <c r="C74" i="8"/>
  <c r="B74" i="8"/>
  <c r="AC73" i="8"/>
  <c r="W73" i="8"/>
  <c r="V73" i="8"/>
  <c r="U73" i="8"/>
  <c r="S73" i="8"/>
  <c r="R73" i="8"/>
  <c r="Q73" i="8"/>
  <c r="P73" i="8"/>
  <c r="O73" i="8"/>
  <c r="N73" i="8"/>
  <c r="M73" i="8"/>
  <c r="L73" i="8"/>
  <c r="K73" i="8"/>
  <c r="J73" i="8"/>
  <c r="I73" i="8"/>
  <c r="H73" i="8"/>
  <c r="G73" i="8"/>
  <c r="F73" i="8"/>
  <c r="E73" i="8"/>
  <c r="C73" i="8"/>
  <c r="B73" i="8"/>
  <c r="AD72" i="8"/>
  <c r="AC72" i="8"/>
  <c r="W72" i="8"/>
  <c r="V72" i="8"/>
  <c r="U72" i="8"/>
  <c r="S72" i="8"/>
  <c r="R72" i="8"/>
  <c r="Q72" i="8"/>
  <c r="P72" i="8"/>
  <c r="O72" i="8"/>
  <c r="N72" i="8"/>
  <c r="M72" i="8"/>
  <c r="L72" i="8"/>
  <c r="K72" i="8"/>
  <c r="J72" i="8"/>
  <c r="I72" i="8"/>
  <c r="H72" i="8"/>
  <c r="G72" i="8"/>
  <c r="F72" i="8"/>
  <c r="E72" i="8"/>
  <c r="D72" i="8"/>
  <c r="C72" i="8"/>
  <c r="B72" i="8"/>
  <c r="AC71" i="8"/>
  <c r="W71" i="8"/>
  <c r="V71" i="8"/>
  <c r="U71" i="8"/>
  <c r="S71" i="8"/>
  <c r="R71" i="8"/>
  <c r="Q71" i="8"/>
  <c r="P71" i="8"/>
  <c r="O71" i="8"/>
  <c r="N71" i="8"/>
  <c r="M71" i="8"/>
  <c r="L71" i="8"/>
  <c r="K71" i="8"/>
  <c r="J71" i="8"/>
  <c r="I71" i="8"/>
  <c r="H71" i="8"/>
  <c r="G71" i="8"/>
  <c r="F71" i="8"/>
  <c r="E71" i="8"/>
  <c r="C71" i="8"/>
  <c r="B71" i="8"/>
  <c r="AC70" i="8"/>
  <c r="W70" i="8"/>
  <c r="V70" i="8"/>
  <c r="U70" i="8"/>
  <c r="S70" i="8"/>
  <c r="R70" i="8"/>
  <c r="Q70" i="8"/>
  <c r="P70" i="8"/>
  <c r="O70" i="8"/>
  <c r="N70" i="8"/>
  <c r="M70" i="8"/>
  <c r="L70" i="8"/>
  <c r="K70" i="8"/>
  <c r="J70" i="8"/>
  <c r="I70" i="8"/>
  <c r="H70" i="8"/>
  <c r="G70" i="8"/>
  <c r="F70" i="8"/>
  <c r="E70" i="8"/>
  <c r="D70" i="8"/>
  <c r="C70" i="8"/>
  <c r="B70" i="8"/>
  <c r="AC69" i="8"/>
  <c r="W69" i="8"/>
  <c r="V69" i="8"/>
  <c r="U69" i="8"/>
  <c r="S69" i="8"/>
  <c r="R69" i="8"/>
  <c r="Q69" i="8"/>
  <c r="P69" i="8"/>
  <c r="O69" i="8"/>
  <c r="N69" i="8"/>
  <c r="M69" i="8"/>
  <c r="L69" i="8"/>
  <c r="K69" i="8"/>
  <c r="J69" i="8"/>
  <c r="I69" i="8"/>
  <c r="H69" i="8"/>
  <c r="G69" i="8"/>
  <c r="F69" i="8"/>
  <c r="E69" i="8"/>
  <c r="D69" i="8"/>
  <c r="C69" i="8"/>
  <c r="B69" i="8"/>
  <c r="AC68" i="8"/>
  <c r="W68" i="8"/>
  <c r="V68" i="8"/>
  <c r="U68" i="8"/>
  <c r="S68" i="8"/>
  <c r="R68" i="8"/>
  <c r="Q68" i="8"/>
  <c r="P68" i="8"/>
  <c r="O68" i="8"/>
  <c r="N68" i="8"/>
  <c r="M68" i="8"/>
  <c r="L68" i="8"/>
  <c r="K68" i="8"/>
  <c r="J68" i="8"/>
  <c r="I68" i="8"/>
  <c r="H68" i="8"/>
  <c r="G68" i="8"/>
  <c r="F68" i="8"/>
  <c r="E68" i="8"/>
  <c r="C68" i="8"/>
  <c r="B68"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B67" i="8"/>
  <c r="AC66" i="8"/>
  <c r="W66" i="8"/>
  <c r="V66" i="8"/>
  <c r="U66" i="8"/>
  <c r="S66" i="8"/>
  <c r="R66" i="8"/>
  <c r="Q66" i="8"/>
  <c r="P66" i="8"/>
  <c r="O66" i="8"/>
  <c r="N66" i="8"/>
  <c r="M66" i="8"/>
  <c r="L66" i="8"/>
  <c r="K66" i="8"/>
  <c r="J66" i="8"/>
  <c r="I66" i="8"/>
  <c r="H66" i="8"/>
  <c r="G66" i="8"/>
  <c r="F66" i="8"/>
  <c r="E66" i="8"/>
  <c r="C66" i="8"/>
  <c r="B66"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B65" i="8"/>
  <c r="AC64" i="8"/>
  <c r="Z64" i="8"/>
  <c r="X64" i="8"/>
  <c r="W64" i="8"/>
  <c r="V64" i="8"/>
  <c r="U64" i="8"/>
  <c r="S64" i="8"/>
  <c r="R64" i="8"/>
  <c r="Q64" i="8"/>
  <c r="P64" i="8"/>
  <c r="O64" i="8"/>
  <c r="N64" i="8"/>
  <c r="M64" i="8"/>
  <c r="L64" i="8"/>
  <c r="K64" i="8"/>
  <c r="J64" i="8"/>
  <c r="I64" i="8"/>
  <c r="H64" i="8"/>
  <c r="G64" i="8"/>
  <c r="F64" i="8"/>
  <c r="E64" i="8"/>
  <c r="D64" i="8"/>
  <c r="C64" i="8"/>
  <c r="B64" i="8"/>
  <c r="AC63" i="8"/>
  <c r="W63" i="8"/>
  <c r="V63" i="8"/>
  <c r="U63" i="8"/>
  <c r="S63" i="8"/>
  <c r="R63" i="8"/>
  <c r="Q63" i="8"/>
  <c r="P63" i="8"/>
  <c r="O63" i="8"/>
  <c r="N63" i="8"/>
  <c r="M63" i="8"/>
  <c r="L63" i="8"/>
  <c r="K63" i="8"/>
  <c r="J63" i="8"/>
  <c r="I63" i="8"/>
  <c r="H63" i="8"/>
  <c r="G63" i="8"/>
  <c r="F63" i="8"/>
  <c r="E63" i="8"/>
  <c r="C63" i="8"/>
  <c r="B63" i="8"/>
  <c r="AC62" i="8"/>
  <c r="W62" i="8"/>
  <c r="V62" i="8"/>
  <c r="U62" i="8"/>
  <c r="S62" i="8"/>
  <c r="R62" i="8"/>
  <c r="Q62" i="8"/>
  <c r="P62" i="8"/>
  <c r="O62" i="8"/>
  <c r="N62" i="8"/>
  <c r="M62" i="8"/>
  <c r="L62" i="8"/>
  <c r="K62" i="8"/>
  <c r="J62" i="8"/>
  <c r="I62" i="8"/>
  <c r="H62" i="8"/>
  <c r="G62" i="8"/>
  <c r="F62" i="8"/>
  <c r="E62" i="8"/>
  <c r="C62" i="8"/>
  <c r="B62" i="8"/>
  <c r="AC61" i="8"/>
  <c r="W61" i="8"/>
  <c r="V61" i="8"/>
  <c r="U61" i="8"/>
  <c r="S61" i="8"/>
  <c r="R61" i="8"/>
  <c r="Q61" i="8"/>
  <c r="P61" i="8"/>
  <c r="O61" i="8"/>
  <c r="N61" i="8"/>
  <c r="M61" i="8"/>
  <c r="L61" i="8"/>
  <c r="K61" i="8"/>
  <c r="J61" i="8"/>
  <c r="I61" i="8"/>
  <c r="H61" i="8"/>
  <c r="G61" i="8"/>
  <c r="F61" i="8"/>
  <c r="E61" i="8"/>
  <c r="C61" i="8"/>
  <c r="B61"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B60"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B59" i="8"/>
  <c r="AC58" i="8"/>
  <c r="W58" i="8"/>
  <c r="V58" i="8"/>
  <c r="U58" i="8"/>
  <c r="S58" i="8"/>
  <c r="R58" i="8"/>
  <c r="Q58" i="8"/>
  <c r="P58" i="8"/>
  <c r="O58" i="8"/>
  <c r="N58" i="8"/>
  <c r="M58" i="8"/>
  <c r="L58" i="8"/>
  <c r="K58" i="8"/>
  <c r="J58" i="8"/>
  <c r="I58" i="8"/>
  <c r="H58" i="8"/>
  <c r="G58" i="8"/>
  <c r="F58" i="8"/>
  <c r="E58" i="8"/>
  <c r="C58" i="8"/>
  <c r="B58"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B57"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B56" i="8"/>
  <c r="AC55" i="8"/>
  <c r="W55" i="8"/>
  <c r="V55" i="8"/>
  <c r="U55" i="8"/>
  <c r="S55" i="8"/>
  <c r="R55" i="8"/>
  <c r="Q55" i="8"/>
  <c r="P55" i="8"/>
  <c r="O55" i="8"/>
  <c r="N55" i="8"/>
  <c r="M55" i="8"/>
  <c r="L55" i="8"/>
  <c r="K55" i="8"/>
  <c r="J55" i="8"/>
  <c r="I55" i="8"/>
  <c r="H55" i="8"/>
  <c r="G55" i="8"/>
  <c r="F55" i="8"/>
  <c r="E55" i="8"/>
  <c r="C55" i="8"/>
  <c r="B55" i="8"/>
  <c r="AC54" i="8"/>
  <c r="W54" i="8"/>
  <c r="V54" i="8"/>
  <c r="U54" i="8"/>
  <c r="S54" i="8"/>
  <c r="R54" i="8"/>
  <c r="Q54" i="8"/>
  <c r="P54" i="8"/>
  <c r="O54" i="8"/>
  <c r="N54" i="8"/>
  <c r="M54" i="8"/>
  <c r="L54" i="8"/>
  <c r="K54" i="8"/>
  <c r="J54" i="8"/>
  <c r="I54" i="8"/>
  <c r="H54" i="8"/>
  <c r="G54" i="8"/>
  <c r="F54" i="8"/>
  <c r="E54" i="8"/>
  <c r="C54" i="8"/>
  <c r="B54" i="8"/>
  <c r="AC53" i="8"/>
  <c r="W53" i="8"/>
  <c r="V53" i="8"/>
  <c r="U53" i="8"/>
  <c r="S53" i="8"/>
  <c r="R53" i="8"/>
  <c r="Q53" i="8"/>
  <c r="P53" i="8"/>
  <c r="O53" i="8"/>
  <c r="N53" i="8"/>
  <c r="M53" i="8"/>
  <c r="L53" i="8"/>
  <c r="K53" i="8"/>
  <c r="J53" i="8"/>
  <c r="I53" i="8"/>
  <c r="H53" i="8"/>
  <c r="G53" i="8"/>
  <c r="F53" i="8"/>
  <c r="E53" i="8"/>
  <c r="C53" i="8"/>
  <c r="B53" i="8"/>
  <c r="AC52" i="8"/>
  <c r="W52" i="8"/>
  <c r="V52" i="8"/>
  <c r="U52" i="8"/>
  <c r="S52" i="8"/>
  <c r="R52" i="8"/>
  <c r="Q52" i="8"/>
  <c r="P52" i="8"/>
  <c r="O52" i="8"/>
  <c r="N52" i="8"/>
  <c r="M52" i="8"/>
  <c r="L52" i="8"/>
  <c r="K52" i="8"/>
  <c r="J52" i="8"/>
  <c r="I52" i="8"/>
  <c r="H52" i="8"/>
  <c r="G52" i="8"/>
  <c r="F52" i="8"/>
  <c r="E52" i="8"/>
  <c r="D52" i="8"/>
  <c r="C52" i="8"/>
  <c r="B52"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B51"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B50" i="8"/>
  <c r="AC49" i="8"/>
  <c r="W49" i="8"/>
  <c r="V49" i="8"/>
  <c r="U49" i="8"/>
  <c r="S49" i="8"/>
  <c r="R49" i="8"/>
  <c r="Q49" i="8"/>
  <c r="P49" i="8"/>
  <c r="O49" i="8"/>
  <c r="N49" i="8"/>
  <c r="M49" i="8"/>
  <c r="L49" i="8"/>
  <c r="K49" i="8"/>
  <c r="J49" i="8"/>
  <c r="I49" i="8"/>
  <c r="H49" i="8"/>
  <c r="G49" i="8"/>
  <c r="F49" i="8"/>
  <c r="E49" i="8"/>
  <c r="C49" i="8"/>
  <c r="B49" i="8"/>
  <c r="AC48" i="8"/>
  <c r="W48" i="8"/>
  <c r="V48" i="8"/>
  <c r="U48" i="8"/>
  <c r="S48" i="8"/>
  <c r="R48" i="8"/>
  <c r="Q48" i="8"/>
  <c r="P48" i="8"/>
  <c r="O48" i="8"/>
  <c r="N48" i="8"/>
  <c r="M48" i="8"/>
  <c r="L48" i="8"/>
  <c r="K48" i="8"/>
  <c r="J48" i="8"/>
  <c r="I48" i="8"/>
  <c r="H48" i="8"/>
  <c r="G48" i="8"/>
  <c r="F48" i="8"/>
  <c r="E48" i="8"/>
  <c r="C48" i="8"/>
  <c r="B48"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B47"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B46" i="8"/>
  <c r="AC45" i="8"/>
  <c r="W45" i="8"/>
  <c r="V45" i="8"/>
  <c r="U45" i="8"/>
  <c r="T45" i="8"/>
  <c r="S45" i="8"/>
  <c r="R45" i="8"/>
  <c r="Q45" i="8"/>
  <c r="P45" i="8"/>
  <c r="O45" i="8"/>
  <c r="N45" i="8"/>
  <c r="M45" i="8"/>
  <c r="L45" i="8"/>
  <c r="K45" i="8"/>
  <c r="J45" i="8"/>
  <c r="I45" i="8"/>
  <c r="H45" i="8"/>
  <c r="G45" i="8"/>
  <c r="F45" i="8"/>
  <c r="E45" i="8"/>
  <c r="D45" i="8"/>
  <c r="C45" i="8"/>
  <c r="B45" i="8"/>
  <c r="AC44" i="8"/>
  <c r="W44" i="8"/>
  <c r="V44" i="8"/>
  <c r="U44" i="8"/>
  <c r="S44" i="8"/>
  <c r="R44" i="8"/>
  <c r="Q44" i="8"/>
  <c r="P44" i="8"/>
  <c r="O44" i="8"/>
  <c r="N44" i="8"/>
  <c r="M44" i="8"/>
  <c r="L44" i="8"/>
  <c r="K44" i="8"/>
  <c r="J44" i="8"/>
  <c r="I44" i="8"/>
  <c r="H44" i="8"/>
  <c r="G44" i="8"/>
  <c r="F44" i="8"/>
  <c r="E44" i="8"/>
  <c r="C44" i="8"/>
  <c r="B44"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B43" i="8"/>
  <c r="AD42" i="8"/>
  <c r="AC42" i="8"/>
  <c r="W42" i="8"/>
  <c r="V42" i="8"/>
  <c r="U42" i="8"/>
  <c r="T42" i="8"/>
  <c r="S42" i="8"/>
  <c r="R42" i="8"/>
  <c r="Q42" i="8"/>
  <c r="P42" i="8"/>
  <c r="O42" i="8"/>
  <c r="N42" i="8"/>
  <c r="M42" i="8"/>
  <c r="L42" i="8"/>
  <c r="K42" i="8"/>
  <c r="J42" i="8"/>
  <c r="I42" i="8"/>
  <c r="H42" i="8"/>
  <c r="G42" i="8"/>
  <c r="F42" i="8"/>
  <c r="E42" i="8"/>
  <c r="D42" i="8"/>
  <c r="C42" i="8"/>
  <c r="B42"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B41" i="8"/>
  <c r="AC40" i="8"/>
  <c r="W40" i="8"/>
  <c r="V40" i="8"/>
  <c r="U40" i="8"/>
  <c r="S40" i="8"/>
  <c r="R40" i="8"/>
  <c r="Q40" i="8"/>
  <c r="P40" i="8"/>
  <c r="O40" i="8"/>
  <c r="N40" i="8"/>
  <c r="M40" i="8"/>
  <c r="L40" i="8"/>
  <c r="K40" i="8"/>
  <c r="J40" i="8"/>
  <c r="I40" i="8"/>
  <c r="H40" i="8"/>
  <c r="G40" i="8"/>
  <c r="F40" i="8"/>
  <c r="E40" i="8"/>
  <c r="C40" i="8"/>
  <c r="B40"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B39"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B38" i="8"/>
  <c r="AC37" i="8"/>
  <c r="W37" i="8"/>
  <c r="V37" i="8"/>
  <c r="U37" i="8"/>
  <c r="S37" i="8"/>
  <c r="R37" i="8"/>
  <c r="Q37" i="8"/>
  <c r="P37" i="8"/>
  <c r="O37" i="8"/>
  <c r="N37" i="8"/>
  <c r="M37" i="8"/>
  <c r="L37" i="8"/>
  <c r="K37" i="8"/>
  <c r="J37" i="8"/>
  <c r="I37" i="8"/>
  <c r="H37" i="8"/>
  <c r="G37" i="8"/>
  <c r="F37" i="8"/>
  <c r="E37" i="8"/>
  <c r="C37" i="8"/>
  <c r="B37" i="8"/>
  <c r="AD36" i="8"/>
  <c r="AC36" i="8"/>
  <c r="W36" i="8"/>
  <c r="V36" i="8"/>
  <c r="U36" i="8"/>
  <c r="S36" i="8"/>
  <c r="R36" i="8"/>
  <c r="Q36" i="8"/>
  <c r="P36" i="8"/>
  <c r="O36" i="8"/>
  <c r="N36" i="8"/>
  <c r="M36" i="8"/>
  <c r="L36" i="8"/>
  <c r="K36" i="8"/>
  <c r="J36" i="8"/>
  <c r="I36" i="8"/>
  <c r="H36" i="8"/>
  <c r="G36" i="8"/>
  <c r="F36" i="8"/>
  <c r="E36" i="8"/>
  <c r="D36" i="8"/>
  <c r="C36" i="8"/>
  <c r="B36" i="8"/>
  <c r="AD39" i="18"/>
  <c r="AC39" i="18"/>
  <c r="AB39" i="18"/>
  <c r="AA39" i="18"/>
  <c r="Z39" i="18"/>
  <c r="Y39" i="18"/>
  <c r="X39" i="18"/>
  <c r="W39" i="18"/>
  <c r="V39" i="18"/>
  <c r="U39" i="18"/>
  <c r="T39" i="18"/>
  <c r="S39" i="18"/>
  <c r="R39" i="18"/>
  <c r="Q39" i="18"/>
  <c r="P39" i="18"/>
  <c r="O39" i="18"/>
  <c r="N39" i="18"/>
  <c r="M39" i="18"/>
  <c r="L39" i="18"/>
  <c r="K39" i="18"/>
  <c r="J39" i="18"/>
  <c r="I39" i="18"/>
  <c r="H39" i="18"/>
  <c r="G39" i="18"/>
  <c r="F39" i="18"/>
  <c r="E39" i="18"/>
  <c r="D39" i="18"/>
  <c r="C39" i="18"/>
  <c r="B39" i="18"/>
  <c r="AD38" i="18"/>
  <c r="AC38" i="18"/>
  <c r="AB38" i="18"/>
  <c r="AA38" i="18"/>
  <c r="Z38" i="18"/>
  <c r="Y38" i="18"/>
  <c r="X38" i="18"/>
  <c r="W38" i="18"/>
  <c r="V38" i="18"/>
  <c r="U38" i="18"/>
  <c r="T38" i="18"/>
  <c r="S38" i="18"/>
  <c r="R38" i="18"/>
  <c r="Q38" i="18"/>
  <c r="P38" i="18"/>
  <c r="O38" i="18"/>
  <c r="N38" i="18"/>
  <c r="M38" i="18"/>
  <c r="L38" i="18"/>
  <c r="K38" i="18"/>
  <c r="J38" i="18"/>
  <c r="I38" i="18"/>
  <c r="H38" i="18"/>
  <c r="G38" i="18"/>
  <c r="F38" i="18"/>
  <c r="E38" i="18"/>
  <c r="D38" i="18"/>
  <c r="C38" i="18"/>
  <c r="B38" i="18"/>
  <c r="AD37" i="18"/>
  <c r="AC37" i="18"/>
  <c r="AB37" i="18"/>
  <c r="AA37" i="18"/>
  <c r="Z37" i="18"/>
  <c r="Y37" i="18"/>
  <c r="X37" i="18"/>
  <c r="W37" i="18"/>
  <c r="V37" i="18"/>
  <c r="U37" i="18"/>
  <c r="T37" i="18"/>
  <c r="S37" i="18"/>
  <c r="R37" i="18"/>
  <c r="Q37" i="18"/>
  <c r="P37" i="18"/>
  <c r="O37" i="18"/>
  <c r="N37" i="18"/>
  <c r="M37" i="18"/>
  <c r="L37" i="18"/>
  <c r="K37" i="18"/>
  <c r="J37" i="18"/>
  <c r="I37" i="18"/>
  <c r="H37" i="18"/>
  <c r="G37" i="18"/>
  <c r="F37" i="18"/>
  <c r="E37" i="18"/>
  <c r="D37" i="18"/>
  <c r="C37" i="18"/>
  <c r="B37" i="18"/>
  <c r="AC36" i="18"/>
  <c r="X36" i="18"/>
  <c r="W36" i="18"/>
  <c r="V36" i="18"/>
  <c r="U36" i="18"/>
  <c r="T36" i="18"/>
  <c r="S36" i="18"/>
  <c r="R36" i="18"/>
  <c r="Q36" i="18"/>
  <c r="P36" i="18"/>
  <c r="O36" i="18"/>
  <c r="N36" i="18"/>
  <c r="M36" i="18"/>
  <c r="L36" i="18"/>
  <c r="K36" i="18"/>
  <c r="J36" i="18"/>
  <c r="I36" i="18"/>
  <c r="H36" i="18"/>
  <c r="G36" i="18"/>
  <c r="F36" i="18"/>
  <c r="E36" i="18"/>
  <c r="D36" i="18"/>
  <c r="C36" i="18"/>
  <c r="B36" i="18"/>
  <c r="AC35" i="18"/>
  <c r="X35" i="18"/>
  <c r="W35" i="18"/>
  <c r="V35" i="18"/>
  <c r="U35" i="18"/>
  <c r="S35" i="18"/>
  <c r="R35" i="18"/>
  <c r="Q35" i="18"/>
  <c r="P35" i="18"/>
  <c r="O35" i="18"/>
  <c r="N35" i="18"/>
  <c r="M35" i="18"/>
  <c r="L35" i="18"/>
  <c r="K35" i="18"/>
  <c r="J35" i="18"/>
  <c r="I35" i="18"/>
  <c r="H35" i="18"/>
  <c r="G35" i="18"/>
  <c r="F35" i="18"/>
  <c r="E35" i="18"/>
  <c r="D35" i="18"/>
  <c r="C35" i="18"/>
  <c r="B35" i="18"/>
  <c r="AD34" i="18"/>
  <c r="AC34" i="18"/>
  <c r="AB34" i="18"/>
  <c r="AA34" i="18"/>
  <c r="Z34" i="18"/>
  <c r="Y34" i="18"/>
  <c r="X34" i="18"/>
  <c r="W34" i="18"/>
  <c r="V34" i="18"/>
  <c r="U34" i="18"/>
  <c r="T34" i="18"/>
  <c r="S34" i="18"/>
  <c r="R34" i="18"/>
  <c r="Q34" i="18"/>
  <c r="P34" i="18"/>
  <c r="O34" i="18"/>
  <c r="N34" i="18"/>
  <c r="M34" i="18"/>
  <c r="L34" i="18"/>
  <c r="K34" i="18"/>
  <c r="J34" i="18"/>
  <c r="I34" i="18"/>
  <c r="H34" i="18"/>
  <c r="G34" i="18"/>
  <c r="F34" i="18"/>
  <c r="E34" i="18"/>
  <c r="D34" i="18"/>
  <c r="C34" i="18"/>
  <c r="B34"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D33" i="18"/>
  <c r="C33" i="18"/>
  <c r="B33" i="18"/>
  <c r="AC32" i="18"/>
  <c r="X32" i="18"/>
  <c r="W32" i="18"/>
  <c r="V32" i="18"/>
  <c r="U32" i="18"/>
  <c r="T32" i="18"/>
  <c r="S32" i="18"/>
  <c r="R32" i="18"/>
  <c r="Q32" i="18"/>
  <c r="P32" i="18"/>
  <c r="O32" i="18"/>
  <c r="N32" i="18"/>
  <c r="M32" i="18"/>
  <c r="L32" i="18"/>
  <c r="K32" i="18"/>
  <c r="J32" i="18"/>
  <c r="I32" i="18"/>
  <c r="H32" i="18"/>
  <c r="G32" i="18"/>
  <c r="F32" i="18"/>
  <c r="E32" i="18"/>
  <c r="D32" i="18"/>
  <c r="C32" i="18"/>
  <c r="B32" i="18"/>
  <c r="AC31" i="18"/>
  <c r="X31" i="18"/>
  <c r="W31" i="18"/>
  <c r="V31" i="18"/>
  <c r="U31" i="18"/>
  <c r="S31" i="18"/>
  <c r="R31" i="18"/>
  <c r="Q31" i="18"/>
  <c r="P31" i="18"/>
  <c r="O31" i="18"/>
  <c r="N31" i="18"/>
  <c r="M31" i="18"/>
  <c r="L31" i="18"/>
  <c r="K31" i="18"/>
  <c r="J31" i="18"/>
  <c r="I31" i="18"/>
  <c r="H31" i="18"/>
  <c r="G31" i="18"/>
  <c r="F31" i="18"/>
  <c r="E31" i="18"/>
  <c r="D31" i="18"/>
  <c r="C31" i="18"/>
  <c r="B31" i="18"/>
  <c r="AD30" i="18"/>
  <c r="AC30" i="18"/>
  <c r="AB30" i="18"/>
  <c r="AA30" i="18"/>
  <c r="Z30" i="18"/>
  <c r="Y30" i="18"/>
  <c r="X30" i="18"/>
  <c r="W30" i="18"/>
  <c r="V30" i="18"/>
  <c r="U30" i="18"/>
  <c r="T30" i="18"/>
  <c r="S30" i="18"/>
  <c r="R30" i="18"/>
  <c r="Q30" i="18"/>
  <c r="P30" i="18"/>
  <c r="O30" i="18"/>
  <c r="N30" i="18"/>
  <c r="M30" i="18"/>
  <c r="L30" i="18"/>
  <c r="K30" i="18"/>
  <c r="J30" i="18"/>
  <c r="I30" i="18"/>
  <c r="H30" i="18"/>
  <c r="G30" i="18"/>
  <c r="F30" i="18"/>
  <c r="E30" i="18"/>
  <c r="D30" i="18"/>
  <c r="C30" i="18"/>
  <c r="B30" i="18"/>
  <c r="AD29"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D29" i="18"/>
  <c r="C29" i="18"/>
  <c r="B29" i="18"/>
  <c r="AC28" i="18"/>
  <c r="X28" i="18"/>
  <c r="W28" i="18"/>
  <c r="V28" i="18"/>
  <c r="U28" i="18"/>
  <c r="T28" i="18"/>
  <c r="S28" i="18"/>
  <c r="R28" i="18"/>
  <c r="Q28" i="18"/>
  <c r="P28" i="18"/>
  <c r="O28" i="18"/>
  <c r="N28" i="18"/>
  <c r="M28" i="18"/>
  <c r="L28" i="18"/>
  <c r="K28" i="18"/>
  <c r="J28" i="18"/>
  <c r="I28" i="18"/>
  <c r="H28" i="18"/>
  <c r="G28" i="18"/>
  <c r="F28" i="18"/>
  <c r="E28" i="18"/>
  <c r="D28" i="18"/>
  <c r="C28" i="18"/>
  <c r="B28" i="18"/>
  <c r="AC27" i="18"/>
  <c r="X27" i="18"/>
  <c r="W27" i="18"/>
  <c r="V27" i="18"/>
  <c r="U27" i="18"/>
  <c r="T27" i="18"/>
  <c r="S27" i="18"/>
  <c r="R27" i="18"/>
  <c r="Q27" i="18"/>
  <c r="P27" i="18"/>
  <c r="O27" i="18"/>
  <c r="N27" i="18"/>
  <c r="M27" i="18"/>
  <c r="L27" i="18"/>
  <c r="K27" i="18"/>
  <c r="J27" i="18"/>
  <c r="I27" i="18"/>
  <c r="H27" i="18"/>
  <c r="G27" i="18"/>
  <c r="F27" i="18"/>
  <c r="E27" i="18"/>
  <c r="D27" i="18"/>
  <c r="C27" i="18"/>
  <c r="B27" i="18"/>
  <c r="AD26" i="18"/>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D26" i="18"/>
  <c r="C26" i="18"/>
  <c r="B26" i="18"/>
  <c r="AD25" i="18"/>
  <c r="AC25" i="18"/>
  <c r="AB25" i="18"/>
  <c r="AA25" i="18"/>
  <c r="Z25" i="18"/>
  <c r="Y25" i="18"/>
  <c r="X25" i="18"/>
  <c r="W25" i="18"/>
  <c r="V25" i="18"/>
  <c r="U25" i="18"/>
  <c r="T25" i="18"/>
  <c r="S25" i="18"/>
  <c r="R25" i="18"/>
  <c r="Q25" i="18"/>
  <c r="P25" i="18"/>
  <c r="O25" i="18"/>
  <c r="N25" i="18"/>
  <c r="M25" i="18"/>
  <c r="L25" i="18"/>
  <c r="K25" i="18"/>
  <c r="J25" i="18"/>
  <c r="I25" i="18"/>
  <c r="H25" i="18"/>
  <c r="G25" i="18"/>
  <c r="F25" i="18"/>
  <c r="E25" i="18"/>
  <c r="D25" i="18"/>
  <c r="C25" i="18"/>
  <c r="B25" i="18"/>
  <c r="AD24" i="18"/>
  <c r="AC24" i="18"/>
  <c r="AB24" i="18"/>
  <c r="AA24" i="18"/>
  <c r="Z24" i="18"/>
  <c r="Y24" i="18"/>
  <c r="X24" i="18"/>
  <c r="W24" i="18"/>
  <c r="V24" i="18"/>
  <c r="U24" i="18"/>
  <c r="T24" i="18"/>
  <c r="S24" i="18"/>
  <c r="R24" i="18"/>
  <c r="Q24" i="18"/>
  <c r="P24" i="18"/>
  <c r="O24" i="18"/>
  <c r="N24" i="18"/>
  <c r="M24" i="18"/>
  <c r="L24" i="18"/>
  <c r="K24" i="18"/>
  <c r="J24" i="18"/>
  <c r="I24" i="18"/>
  <c r="H24" i="18"/>
  <c r="G24" i="18"/>
  <c r="F24" i="18"/>
  <c r="E24" i="18"/>
  <c r="D24" i="18"/>
  <c r="C24" i="18"/>
  <c r="B24" i="18"/>
  <c r="AD23" i="18"/>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D23" i="18"/>
  <c r="C23" i="18"/>
  <c r="B23" i="18"/>
  <c r="AD22" i="18"/>
  <c r="AC22" i="18"/>
  <c r="AB22" i="18"/>
  <c r="AA22" i="18"/>
  <c r="Z22" i="18"/>
  <c r="Y22" i="18"/>
  <c r="X22" i="18"/>
  <c r="W22" i="18"/>
  <c r="V22" i="18"/>
  <c r="U22" i="18"/>
  <c r="T22" i="18"/>
  <c r="S22" i="18"/>
  <c r="R22" i="18"/>
  <c r="Q22" i="18"/>
  <c r="P22" i="18"/>
  <c r="O22" i="18"/>
  <c r="N22" i="18"/>
  <c r="M22" i="18"/>
  <c r="L22" i="18"/>
  <c r="K22" i="18"/>
  <c r="J22" i="18"/>
  <c r="I22" i="18"/>
  <c r="H22" i="18"/>
  <c r="G22" i="18"/>
  <c r="F22" i="18"/>
  <c r="E22" i="18"/>
  <c r="D22" i="18"/>
  <c r="C22" i="18"/>
  <c r="B22" i="18"/>
  <c r="AD21" i="18"/>
  <c r="AC21" i="18"/>
  <c r="AB21" i="18"/>
  <c r="AA21" i="18"/>
  <c r="Z21" i="18"/>
  <c r="Y21" i="18"/>
  <c r="X21" i="18"/>
  <c r="W21" i="18"/>
  <c r="V21" i="18"/>
  <c r="U21" i="18"/>
  <c r="T21" i="18"/>
  <c r="S21" i="18"/>
  <c r="R21" i="18"/>
  <c r="Q21" i="18"/>
  <c r="P21" i="18"/>
  <c r="O21" i="18"/>
  <c r="N21" i="18"/>
  <c r="M21" i="18"/>
  <c r="L21" i="18"/>
  <c r="K21" i="18"/>
  <c r="J21" i="18"/>
  <c r="I21" i="18"/>
  <c r="H21" i="18"/>
  <c r="G21" i="18"/>
  <c r="F21" i="18"/>
  <c r="E21" i="18"/>
  <c r="D21" i="18"/>
  <c r="C21" i="18"/>
  <c r="B21" i="18"/>
  <c r="AD20" i="18"/>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D20" i="18"/>
  <c r="C20" i="18"/>
  <c r="B20" i="18"/>
  <c r="AD19" i="18"/>
  <c r="AC19" i="18"/>
  <c r="AB19" i="18"/>
  <c r="AA19" i="18"/>
  <c r="Z19" i="18"/>
  <c r="Y19" i="18"/>
  <c r="X19" i="18"/>
  <c r="W19" i="18"/>
  <c r="V19" i="18"/>
  <c r="U19" i="18"/>
  <c r="T19" i="18"/>
  <c r="S19" i="18"/>
  <c r="R19" i="18"/>
  <c r="Q19" i="18"/>
  <c r="P19" i="18"/>
  <c r="O19" i="18"/>
  <c r="N19" i="18"/>
  <c r="M19" i="18"/>
  <c r="L19" i="18"/>
  <c r="K19" i="18"/>
  <c r="J19" i="18"/>
  <c r="I19" i="18"/>
  <c r="H19" i="18"/>
  <c r="G19" i="18"/>
  <c r="F19" i="18"/>
  <c r="E19" i="18"/>
  <c r="D19" i="18"/>
  <c r="C19" i="18"/>
  <c r="B19" i="18"/>
  <c r="AD18" i="18"/>
  <c r="AC18" i="18"/>
  <c r="AB18" i="18"/>
  <c r="AA18" i="18"/>
  <c r="Z18" i="18"/>
  <c r="Y18" i="18"/>
  <c r="X18" i="18"/>
  <c r="W18" i="18"/>
  <c r="V18" i="18"/>
  <c r="U18" i="18"/>
  <c r="T18" i="18"/>
  <c r="S18" i="18"/>
  <c r="R18" i="18"/>
  <c r="Q18" i="18"/>
  <c r="P18" i="18"/>
  <c r="O18" i="18"/>
  <c r="N18" i="18"/>
  <c r="M18" i="18"/>
  <c r="L18" i="18"/>
  <c r="K18" i="18"/>
  <c r="J18" i="18"/>
  <c r="I18" i="18"/>
  <c r="H18" i="18"/>
  <c r="G18" i="18"/>
  <c r="F18" i="18"/>
  <c r="E18" i="18"/>
  <c r="D18" i="18"/>
  <c r="C18" i="18"/>
  <c r="B18" i="18"/>
  <c r="AD17" i="18"/>
  <c r="AC17" i="18"/>
  <c r="AB17" i="18"/>
  <c r="AA17" i="18"/>
  <c r="Z17" i="18"/>
  <c r="Y17" i="18"/>
  <c r="X17" i="18"/>
  <c r="W17" i="18"/>
  <c r="V17" i="18"/>
  <c r="U17" i="18"/>
  <c r="T17" i="18"/>
  <c r="S17" i="18"/>
  <c r="R17" i="18"/>
  <c r="Q17" i="18"/>
  <c r="P17" i="18"/>
  <c r="O17" i="18"/>
  <c r="N17" i="18"/>
  <c r="M17" i="18"/>
  <c r="L17" i="18"/>
  <c r="K17" i="18"/>
  <c r="J17" i="18"/>
  <c r="I17" i="18"/>
  <c r="H17" i="18"/>
  <c r="G17" i="18"/>
  <c r="F17" i="18"/>
  <c r="E17" i="18"/>
  <c r="D17" i="18"/>
  <c r="C17" i="18"/>
  <c r="B17" i="18"/>
  <c r="AD16" i="18"/>
  <c r="AC16" i="18"/>
  <c r="AB16" i="18"/>
  <c r="AA16" i="18"/>
  <c r="Z16" i="18"/>
  <c r="Y16" i="18"/>
  <c r="X16" i="18"/>
  <c r="W16" i="18"/>
  <c r="V16" i="18"/>
  <c r="U16" i="18"/>
  <c r="T16" i="18"/>
  <c r="S16" i="18"/>
  <c r="R16" i="18"/>
  <c r="Q16" i="18"/>
  <c r="P16" i="18"/>
  <c r="O16" i="18"/>
  <c r="N16" i="18"/>
  <c r="M16" i="18"/>
  <c r="L16" i="18"/>
  <c r="K16" i="18"/>
  <c r="J16" i="18"/>
  <c r="I16" i="18"/>
  <c r="H16" i="18"/>
  <c r="G16" i="18"/>
  <c r="F16" i="18"/>
  <c r="E16" i="18"/>
  <c r="D16" i="18"/>
  <c r="C16" i="18"/>
  <c r="B16" i="18"/>
  <c r="AD15" i="18"/>
  <c r="AC15" i="18"/>
  <c r="AB15" i="18"/>
  <c r="AA15" i="18"/>
  <c r="Z15" i="18"/>
  <c r="Y15" i="18"/>
  <c r="X15" i="18"/>
  <c r="W15" i="18"/>
  <c r="V15" i="18"/>
  <c r="U15" i="18"/>
  <c r="T15" i="18"/>
  <c r="S15" i="18"/>
  <c r="R15" i="18"/>
  <c r="Q15" i="18"/>
  <c r="P15" i="18"/>
  <c r="O15" i="18"/>
  <c r="N15" i="18"/>
  <c r="M15" i="18"/>
  <c r="L15" i="18"/>
  <c r="K15" i="18"/>
  <c r="J15" i="18"/>
  <c r="I15" i="18"/>
  <c r="H15" i="18"/>
  <c r="G15" i="18"/>
  <c r="F15" i="18"/>
  <c r="E15" i="18"/>
  <c r="D15" i="18"/>
  <c r="C15" i="18"/>
  <c r="B15" i="18"/>
  <c r="AD14" i="18"/>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D14" i="18"/>
  <c r="C14" i="18"/>
  <c r="B14" i="18"/>
  <c r="AD13" i="18"/>
  <c r="AC13" i="18"/>
  <c r="AB13" i="18"/>
  <c r="AA13" i="18"/>
  <c r="Z13" i="18"/>
  <c r="Y13" i="18"/>
  <c r="X13" i="18"/>
  <c r="W13" i="18"/>
  <c r="V13" i="18"/>
  <c r="U13" i="18"/>
  <c r="T13" i="18"/>
  <c r="S13" i="18"/>
  <c r="R13" i="18"/>
  <c r="Q13" i="18"/>
  <c r="P13" i="18"/>
  <c r="O13" i="18"/>
  <c r="N13" i="18"/>
  <c r="M13" i="18"/>
  <c r="L13" i="18"/>
  <c r="K13" i="18"/>
  <c r="J13" i="18"/>
  <c r="I13" i="18"/>
  <c r="H13" i="18"/>
  <c r="G13" i="18"/>
  <c r="F13" i="18"/>
  <c r="E13" i="18"/>
  <c r="D13" i="18"/>
  <c r="C13" i="18"/>
  <c r="B13"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C12" i="18"/>
  <c r="B12" i="18"/>
  <c r="AD11" i="18"/>
  <c r="AC11" i="18"/>
  <c r="AB11" i="18"/>
  <c r="AA11" i="18"/>
  <c r="Z11" i="18"/>
  <c r="Y11" i="18"/>
  <c r="X11" i="18"/>
  <c r="W11" i="18"/>
  <c r="V11" i="18"/>
  <c r="U11" i="18"/>
  <c r="T11" i="18"/>
  <c r="S11" i="18"/>
  <c r="R11" i="18"/>
  <c r="Q11" i="18"/>
  <c r="P11" i="18"/>
  <c r="O11" i="18"/>
  <c r="N11" i="18"/>
  <c r="M11" i="18"/>
  <c r="L11" i="18"/>
  <c r="K11" i="18"/>
  <c r="J11" i="18"/>
  <c r="I11" i="18"/>
  <c r="H11" i="18"/>
  <c r="G11" i="18"/>
  <c r="F11" i="18"/>
  <c r="E11" i="18"/>
  <c r="D11" i="18"/>
  <c r="C11" i="18"/>
  <c r="B11"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E10" i="18"/>
  <c r="D10" i="18"/>
  <c r="C10" i="18"/>
  <c r="B10" i="18"/>
  <c r="AD9" i="18"/>
  <c r="AC9" i="18"/>
  <c r="AB9" i="18"/>
  <c r="AA9" i="18"/>
  <c r="Z9" i="18"/>
  <c r="Y9" i="18"/>
  <c r="X9" i="18"/>
  <c r="W9" i="18"/>
  <c r="V9" i="18"/>
  <c r="U9" i="18"/>
  <c r="T9" i="18"/>
  <c r="S9" i="18"/>
  <c r="R9" i="18"/>
  <c r="Q9" i="18"/>
  <c r="P9" i="18"/>
  <c r="O9" i="18"/>
  <c r="N9" i="18"/>
  <c r="M9" i="18"/>
  <c r="L9" i="18"/>
  <c r="K9" i="18"/>
  <c r="J9" i="18"/>
  <c r="I9" i="18"/>
  <c r="H9" i="18"/>
  <c r="G9" i="18"/>
  <c r="F9" i="18"/>
  <c r="E9" i="18"/>
  <c r="D9" i="18"/>
  <c r="C9" i="18"/>
  <c r="B9" i="18"/>
  <c r="AD8" i="18"/>
  <c r="AC8" i="18"/>
  <c r="AB8" i="18"/>
  <c r="AA8" i="18"/>
  <c r="Z8" i="18"/>
  <c r="Y8" i="18"/>
  <c r="X8" i="18"/>
  <c r="W8" i="18"/>
  <c r="V8" i="18"/>
  <c r="U8" i="18"/>
  <c r="T8" i="18"/>
  <c r="S8" i="18"/>
  <c r="R8" i="18"/>
  <c r="Q8" i="18"/>
  <c r="P8" i="18"/>
  <c r="O8" i="18"/>
  <c r="N8" i="18"/>
  <c r="M8" i="18"/>
  <c r="L8" i="18"/>
  <c r="K8" i="18"/>
  <c r="J8" i="18"/>
  <c r="I8" i="18"/>
  <c r="H8" i="18"/>
  <c r="G8" i="18"/>
  <c r="F8" i="18"/>
  <c r="E8" i="18"/>
  <c r="D8" i="18"/>
  <c r="C8" i="18"/>
  <c r="B8" i="18"/>
  <c r="AD7" i="18"/>
  <c r="AC7" i="18"/>
  <c r="AB7" i="18"/>
  <c r="AA7" i="18"/>
  <c r="Z7" i="18"/>
  <c r="Y7" i="18"/>
  <c r="X7" i="18"/>
  <c r="W7" i="18"/>
  <c r="V7" i="18"/>
  <c r="U7" i="18"/>
  <c r="T7" i="18"/>
  <c r="S7" i="18"/>
  <c r="R7" i="18"/>
  <c r="Q7" i="18"/>
  <c r="P7" i="18"/>
  <c r="O7" i="18"/>
  <c r="N7" i="18"/>
  <c r="M7" i="18"/>
  <c r="L7" i="18"/>
  <c r="K7" i="18"/>
  <c r="J7" i="18"/>
  <c r="I7" i="18"/>
  <c r="H7" i="18"/>
  <c r="G7" i="18"/>
  <c r="F7" i="18"/>
  <c r="E7" i="18"/>
  <c r="D7" i="18"/>
  <c r="C7" i="18"/>
  <c r="B7" i="18"/>
  <c r="AD120" i="18"/>
  <c r="AC120" i="18"/>
  <c r="AB120" i="18"/>
  <c r="AA120" i="18"/>
  <c r="Z120" i="18"/>
  <c r="Y120" i="18"/>
  <c r="X120" i="18"/>
  <c r="W120" i="18"/>
  <c r="V120" i="18"/>
  <c r="U120" i="18"/>
  <c r="T120" i="18"/>
  <c r="S120" i="18"/>
  <c r="R120" i="18"/>
  <c r="Q120" i="18"/>
  <c r="P120" i="18"/>
  <c r="O120" i="18"/>
  <c r="N120" i="18"/>
  <c r="M120" i="18"/>
  <c r="L120" i="18"/>
  <c r="K120" i="18"/>
  <c r="J120" i="18"/>
  <c r="I120" i="18"/>
  <c r="H120" i="18"/>
  <c r="G120" i="18"/>
  <c r="F120" i="18"/>
  <c r="E120" i="18"/>
  <c r="D120" i="18"/>
  <c r="C120" i="18"/>
  <c r="B120" i="18"/>
  <c r="AD118" i="18"/>
  <c r="AC118" i="18"/>
  <c r="AB118" i="18"/>
  <c r="AA118" i="18"/>
  <c r="Z118" i="18"/>
  <c r="Y118" i="18"/>
  <c r="X118" i="18"/>
  <c r="W118" i="18"/>
  <c r="V118" i="18"/>
  <c r="U118" i="18"/>
  <c r="T118" i="18"/>
  <c r="S118" i="18"/>
  <c r="R118" i="18"/>
  <c r="Q118" i="18"/>
  <c r="P118" i="18"/>
  <c r="O118" i="18"/>
  <c r="N118" i="18"/>
  <c r="M118" i="18"/>
  <c r="L118" i="18"/>
  <c r="K118" i="18"/>
  <c r="J118" i="18"/>
  <c r="I118" i="18"/>
  <c r="H118" i="18"/>
  <c r="G118" i="18"/>
  <c r="F118" i="18"/>
  <c r="E118" i="18"/>
  <c r="D118" i="18"/>
  <c r="C118" i="18"/>
  <c r="B118" i="18"/>
  <c r="AD117" i="18"/>
  <c r="AC117" i="18"/>
  <c r="AB117" i="18"/>
  <c r="AA117" i="18"/>
  <c r="Z117" i="18"/>
  <c r="Y117" i="18"/>
  <c r="X117" i="18"/>
  <c r="W117" i="18"/>
  <c r="V117" i="18"/>
  <c r="U117" i="18"/>
  <c r="T117" i="18"/>
  <c r="S117" i="18"/>
  <c r="R117" i="18"/>
  <c r="Q117" i="18"/>
  <c r="P117" i="18"/>
  <c r="O117" i="18"/>
  <c r="N117" i="18"/>
  <c r="M117" i="18"/>
  <c r="L117" i="18"/>
  <c r="K117" i="18"/>
  <c r="J117" i="18"/>
  <c r="I117" i="18"/>
  <c r="H117" i="18"/>
  <c r="G117" i="18"/>
  <c r="F117" i="18"/>
  <c r="E117" i="18"/>
  <c r="D117" i="18"/>
  <c r="C117" i="18"/>
  <c r="B117" i="18"/>
  <c r="AD116" i="18"/>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D116" i="18"/>
  <c r="C116" i="18"/>
  <c r="B116" i="18"/>
  <c r="AD115" i="18"/>
  <c r="AC115" i="18"/>
  <c r="AB115" i="18"/>
  <c r="AA115" i="18"/>
  <c r="Z115" i="18"/>
  <c r="Y115" i="18"/>
  <c r="X115" i="18"/>
  <c r="W115" i="18"/>
  <c r="V115" i="18"/>
  <c r="U115" i="18"/>
  <c r="T115" i="18"/>
  <c r="S115" i="18"/>
  <c r="R115" i="18"/>
  <c r="Q115" i="18"/>
  <c r="P115" i="18"/>
  <c r="O115" i="18"/>
  <c r="N115" i="18"/>
  <c r="M115" i="18"/>
  <c r="L115" i="18"/>
  <c r="K115" i="18"/>
  <c r="J115" i="18"/>
  <c r="I115" i="18"/>
  <c r="H115" i="18"/>
  <c r="G115" i="18"/>
  <c r="F115" i="18"/>
  <c r="E115" i="18"/>
  <c r="D115" i="18"/>
  <c r="C115" i="18"/>
  <c r="B115" i="18"/>
  <c r="AD114" i="18"/>
  <c r="AC114" i="18"/>
  <c r="AB114" i="18"/>
  <c r="AA114" i="18"/>
  <c r="Z114" i="18"/>
  <c r="Y114" i="18"/>
  <c r="X114" i="18"/>
  <c r="W114" i="18"/>
  <c r="V114" i="18"/>
  <c r="U114" i="18"/>
  <c r="T114" i="18"/>
  <c r="S114" i="18"/>
  <c r="R114" i="18"/>
  <c r="Q114" i="18"/>
  <c r="P114" i="18"/>
  <c r="O114" i="18"/>
  <c r="N114" i="18"/>
  <c r="M114" i="18"/>
  <c r="L114" i="18"/>
  <c r="K114" i="18"/>
  <c r="J114" i="18"/>
  <c r="I114" i="18"/>
  <c r="H114" i="18"/>
  <c r="G114" i="18"/>
  <c r="F114" i="18"/>
  <c r="E114" i="18"/>
  <c r="D114" i="18"/>
  <c r="C114" i="18"/>
  <c r="B114" i="18"/>
  <c r="AD113" i="18"/>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D113" i="18"/>
  <c r="C113" i="18"/>
  <c r="B113" i="18"/>
  <c r="AD112" i="18"/>
  <c r="AC112" i="18"/>
  <c r="AB112" i="18"/>
  <c r="AA112" i="18"/>
  <c r="Z112" i="18"/>
  <c r="Y112" i="18"/>
  <c r="X112" i="18"/>
  <c r="W112" i="18"/>
  <c r="V112" i="18"/>
  <c r="U112" i="18"/>
  <c r="T112" i="18"/>
  <c r="S112" i="18"/>
  <c r="R112" i="18"/>
  <c r="Q112" i="18"/>
  <c r="P112" i="18"/>
  <c r="O112" i="18"/>
  <c r="N112" i="18"/>
  <c r="M112" i="18"/>
  <c r="L112" i="18"/>
  <c r="K112" i="18"/>
  <c r="J112" i="18"/>
  <c r="I112" i="18"/>
  <c r="H112" i="18"/>
  <c r="G112" i="18"/>
  <c r="F112" i="18"/>
  <c r="E112" i="18"/>
  <c r="D112" i="18"/>
  <c r="C112" i="18"/>
  <c r="B112" i="18"/>
  <c r="AD111" i="18"/>
  <c r="AC111" i="18"/>
  <c r="X111" i="18"/>
  <c r="V111" i="18"/>
  <c r="U111" i="18"/>
  <c r="S111" i="18"/>
  <c r="R111" i="18"/>
  <c r="Q111" i="18"/>
  <c r="P111" i="18"/>
  <c r="O111" i="18"/>
  <c r="N111" i="18"/>
  <c r="M111" i="18"/>
  <c r="L111" i="18"/>
  <c r="K111" i="18"/>
  <c r="J111" i="18"/>
  <c r="I111" i="18"/>
  <c r="H111" i="18"/>
  <c r="G111" i="18"/>
  <c r="F111" i="18"/>
  <c r="E111" i="18"/>
  <c r="D111" i="18"/>
  <c r="C111" i="18"/>
  <c r="B111" i="18"/>
  <c r="AD110" i="18"/>
  <c r="AC110" i="18"/>
  <c r="AB110" i="18"/>
  <c r="AA110" i="18"/>
  <c r="Z110" i="18"/>
  <c r="Y110" i="18"/>
  <c r="X110" i="18"/>
  <c r="W110" i="18"/>
  <c r="V110" i="18"/>
  <c r="U110" i="18"/>
  <c r="T110" i="18"/>
  <c r="S110" i="18"/>
  <c r="R110" i="18"/>
  <c r="Q110" i="18"/>
  <c r="P110" i="18"/>
  <c r="O110" i="18"/>
  <c r="N110" i="18"/>
  <c r="M110" i="18"/>
  <c r="L110" i="18"/>
  <c r="K110" i="18"/>
  <c r="J110" i="18"/>
  <c r="I110" i="18"/>
  <c r="H110" i="18"/>
  <c r="G110" i="18"/>
  <c r="F110" i="18"/>
  <c r="E110" i="18"/>
  <c r="D110" i="18"/>
  <c r="C110" i="18"/>
  <c r="B110" i="18"/>
  <c r="AD109" i="18"/>
  <c r="AC109" i="18"/>
  <c r="AB109" i="18"/>
  <c r="AA109" i="18"/>
  <c r="Z109" i="18"/>
  <c r="Y109" i="18"/>
  <c r="X109" i="18"/>
  <c r="W109" i="18"/>
  <c r="V109" i="18"/>
  <c r="U109" i="18"/>
  <c r="T109" i="18"/>
  <c r="S109" i="18"/>
  <c r="R109" i="18"/>
  <c r="Q109" i="18"/>
  <c r="P109" i="18"/>
  <c r="O109" i="18"/>
  <c r="N109" i="18"/>
  <c r="M109" i="18"/>
  <c r="L109" i="18"/>
  <c r="K109" i="18"/>
  <c r="J109" i="18"/>
  <c r="I109" i="18"/>
  <c r="H109" i="18"/>
  <c r="G109" i="18"/>
  <c r="F109" i="18"/>
  <c r="E109" i="18"/>
  <c r="D109" i="18"/>
  <c r="C109" i="18"/>
  <c r="B109" i="18"/>
  <c r="AD108" i="18"/>
  <c r="AC108" i="18"/>
  <c r="AB108" i="18"/>
  <c r="AA108" i="18"/>
  <c r="Z108" i="18"/>
  <c r="Y108" i="18"/>
  <c r="X108" i="18"/>
  <c r="W108" i="18"/>
  <c r="V108" i="18"/>
  <c r="U108" i="18"/>
  <c r="T108" i="18"/>
  <c r="S108" i="18"/>
  <c r="R108" i="18"/>
  <c r="Q108" i="18"/>
  <c r="P108" i="18"/>
  <c r="O108" i="18"/>
  <c r="N108" i="18"/>
  <c r="M108" i="18"/>
  <c r="L108" i="18"/>
  <c r="K108" i="18"/>
  <c r="J108" i="18"/>
  <c r="I108" i="18"/>
  <c r="H108" i="18"/>
  <c r="G108" i="18"/>
  <c r="F108" i="18"/>
  <c r="E108" i="18"/>
  <c r="D108" i="18"/>
  <c r="C108" i="18"/>
  <c r="B108" i="18"/>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D107" i="18"/>
  <c r="C107" i="18"/>
  <c r="B107" i="18"/>
  <c r="AD106" i="18"/>
  <c r="AC106" i="18"/>
  <c r="AB106" i="18"/>
  <c r="AA106" i="18"/>
  <c r="Z106" i="18"/>
  <c r="Y106" i="18"/>
  <c r="X106" i="18"/>
  <c r="W106" i="18"/>
  <c r="V106" i="18"/>
  <c r="U106" i="18"/>
  <c r="T106" i="18"/>
  <c r="S106" i="18"/>
  <c r="R106" i="18"/>
  <c r="Q106" i="18"/>
  <c r="P106" i="18"/>
  <c r="O106" i="18"/>
  <c r="N106" i="18"/>
  <c r="M106" i="18"/>
  <c r="L106" i="18"/>
  <c r="K106" i="18"/>
  <c r="J106" i="18"/>
  <c r="I106" i="18"/>
  <c r="H106" i="18"/>
  <c r="G106" i="18"/>
  <c r="F106" i="18"/>
  <c r="E106" i="18"/>
  <c r="D106" i="18"/>
  <c r="C106" i="18"/>
  <c r="B106" i="18"/>
  <c r="AD105" i="18"/>
  <c r="AC105" i="18"/>
  <c r="AB105" i="18"/>
  <c r="AA105" i="18"/>
  <c r="Z105" i="18"/>
  <c r="Y105" i="18"/>
  <c r="X105" i="18"/>
  <c r="W105" i="18"/>
  <c r="V105" i="18"/>
  <c r="U105" i="18"/>
  <c r="T105" i="18"/>
  <c r="S105" i="18"/>
  <c r="R105" i="18"/>
  <c r="Q105" i="18"/>
  <c r="P105" i="18"/>
  <c r="O105" i="18"/>
  <c r="N105" i="18"/>
  <c r="M105" i="18"/>
  <c r="L105" i="18"/>
  <c r="K105" i="18"/>
  <c r="J105" i="18"/>
  <c r="I105" i="18"/>
  <c r="H105" i="18"/>
  <c r="G105" i="18"/>
  <c r="F105" i="18"/>
  <c r="E105" i="18"/>
  <c r="D105" i="18"/>
  <c r="C105" i="18"/>
  <c r="B105" i="18"/>
  <c r="AD104" i="18"/>
  <c r="AC104" i="18"/>
  <c r="AB104" i="18"/>
  <c r="AA104" i="18"/>
  <c r="Z104" i="18"/>
  <c r="Y104" i="18"/>
  <c r="X104" i="18"/>
  <c r="W104" i="18"/>
  <c r="V104" i="18"/>
  <c r="U104" i="18"/>
  <c r="T104" i="18"/>
  <c r="S104" i="18"/>
  <c r="R104" i="18"/>
  <c r="Q104" i="18"/>
  <c r="P104" i="18"/>
  <c r="O104" i="18"/>
  <c r="N104" i="18"/>
  <c r="M104" i="18"/>
  <c r="L104" i="18"/>
  <c r="K104" i="18"/>
  <c r="J104" i="18"/>
  <c r="I104" i="18"/>
  <c r="H104" i="18"/>
  <c r="G104" i="18"/>
  <c r="F104" i="18"/>
  <c r="E104" i="18"/>
  <c r="D104" i="18"/>
  <c r="C104" i="18"/>
  <c r="B104" i="18"/>
  <c r="AD103" i="18"/>
  <c r="AC103" i="18"/>
  <c r="AB103" i="18"/>
  <c r="AA103" i="18"/>
  <c r="Z103" i="18"/>
  <c r="Y103" i="18"/>
  <c r="X103" i="18"/>
  <c r="W103" i="18"/>
  <c r="V103" i="18"/>
  <c r="U103" i="18"/>
  <c r="T103" i="18"/>
  <c r="S103" i="18"/>
  <c r="R103" i="18"/>
  <c r="Q103" i="18"/>
  <c r="P103" i="18"/>
  <c r="O103" i="18"/>
  <c r="N103" i="18"/>
  <c r="M103" i="18"/>
  <c r="L103" i="18"/>
  <c r="K103" i="18"/>
  <c r="J103" i="18"/>
  <c r="I103" i="18"/>
  <c r="H103" i="18"/>
  <c r="G103" i="18"/>
  <c r="F103" i="18"/>
  <c r="E103" i="18"/>
  <c r="D103" i="18"/>
  <c r="C103" i="18"/>
  <c r="B103" i="18"/>
  <c r="AD102" i="18"/>
  <c r="AC102" i="18"/>
  <c r="AB102" i="18"/>
  <c r="AA102" i="18"/>
  <c r="Z102" i="18"/>
  <c r="Y102" i="18"/>
  <c r="X102" i="18"/>
  <c r="W102" i="18"/>
  <c r="V102" i="18"/>
  <c r="U102" i="18"/>
  <c r="T102" i="18"/>
  <c r="S102" i="18"/>
  <c r="R102" i="18"/>
  <c r="Q102" i="18"/>
  <c r="P102" i="18"/>
  <c r="O102" i="18"/>
  <c r="N102" i="18"/>
  <c r="M102" i="18"/>
  <c r="L102" i="18"/>
  <c r="K102" i="18"/>
  <c r="J102" i="18"/>
  <c r="I102" i="18"/>
  <c r="H102" i="18"/>
  <c r="G102" i="18"/>
  <c r="F102" i="18"/>
  <c r="E102" i="18"/>
  <c r="D102" i="18"/>
  <c r="C102" i="18"/>
  <c r="B102" i="18"/>
  <c r="AD101" i="18"/>
  <c r="AC101" i="18"/>
  <c r="AB101" i="18"/>
  <c r="AA101" i="18"/>
  <c r="Z101" i="18"/>
  <c r="Y101" i="18"/>
  <c r="X101" i="18"/>
  <c r="W101" i="18"/>
  <c r="V101" i="18"/>
  <c r="U101" i="18"/>
  <c r="T101" i="18"/>
  <c r="S101" i="18"/>
  <c r="R101" i="18"/>
  <c r="Q101" i="18"/>
  <c r="P101" i="18"/>
  <c r="O101" i="18"/>
  <c r="N101" i="18"/>
  <c r="M101" i="18"/>
  <c r="L101" i="18"/>
  <c r="K101" i="18"/>
  <c r="J101" i="18"/>
  <c r="I101" i="18"/>
  <c r="H101" i="18"/>
  <c r="G101" i="18"/>
  <c r="F101" i="18"/>
  <c r="E101" i="18"/>
  <c r="D101" i="18"/>
  <c r="C101" i="18"/>
  <c r="B101" i="18"/>
  <c r="AC119" i="11"/>
  <c r="X119" i="11"/>
  <c r="V119" i="11"/>
  <c r="U119" i="11"/>
  <c r="S119" i="11"/>
  <c r="R119" i="11"/>
  <c r="Q119" i="11"/>
  <c r="P119" i="11"/>
  <c r="O119" i="11"/>
  <c r="N119" i="11"/>
  <c r="M119" i="11"/>
  <c r="L119" i="11"/>
  <c r="K119" i="11"/>
  <c r="J119" i="11"/>
  <c r="I119" i="11"/>
  <c r="H119" i="11"/>
  <c r="G119" i="11"/>
  <c r="F119" i="11"/>
  <c r="E119" i="11"/>
  <c r="D119" i="11"/>
  <c r="C119" i="11"/>
  <c r="B119" i="11"/>
  <c r="AD118" i="11"/>
  <c r="AC118" i="11"/>
  <c r="Y118" i="11"/>
  <c r="X118" i="11"/>
  <c r="V118" i="11"/>
  <c r="U118" i="11"/>
  <c r="S118" i="11"/>
  <c r="R118" i="11"/>
  <c r="Q118" i="11"/>
  <c r="P118" i="11"/>
  <c r="O118" i="11"/>
  <c r="N118" i="11"/>
  <c r="M118" i="11"/>
  <c r="L118" i="11"/>
  <c r="K118" i="11"/>
  <c r="J118" i="11"/>
  <c r="I118" i="11"/>
  <c r="H118" i="11"/>
  <c r="G118" i="11"/>
  <c r="F118" i="11"/>
  <c r="E118" i="11"/>
  <c r="D118" i="11"/>
  <c r="C118" i="11"/>
  <c r="B118" i="11"/>
  <c r="AD117" i="11"/>
  <c r="AC117" i="11"/>
  <c r="AB117" i="11"/>
  <c r="AA117" i="11"/>
  <c r="Z117" i="11"/>
  <c r="Y117" i="11"/>
  <c r="X117" i="11"/>
  <c r="W117" i="11"/>
  <c r="V117" i="11"/>
  <c r="U117" i="11"/>
  <c r="T117" i="11"/>
  <c r="S117" i="11"/>
  <c r="R117" i="11"/>
  <c r="Q117" i="11"/>
  <c r="P117" i="11"/>
  <c r="O117" i="11"/>
  <c r="N117" i="11"/>
  <c r="M117" i="11"/>
  <c r="L117" i="11"/>
  <c r="K117" i="11"/>
  <c r="J117" i="11"/>
  <c r="I117" i="11"/>
  <c r="H117" i="11"/>
  <c r="G117" i="11"/>
  <c r="F117" i="11"/>
  <c r="E117" i="11"/>
  <c r="D117" i="11"/>
  <c r="C117" i="11"/>
  <c r="B117" i="11"/>
  <c r="AD116" i="11"/>
  <c r="AC116" i="11"/>
  <c r="X116" i="11"/>
  <c r="V116" i="11"/>
  <c r="U116" i="11"/>
  <c r="S116" i="11"/>
  <c r="R116" i="11"/>
  <c r="Q116" i="11"/>
  <c r="P116" i="11"/>
  <c r="O116" i="11"/>
  <c r="N116" i="11"/>
  <c r="M116" i="11"/>
  <c r="L116" i="11"/>
  <c r="K116" i="11"/>
  <c r="J116" i="11"/>
  <c r="I116" i="11"/>
  <c r="H116" i="11"/>
  <c r="G116" i="11"/>
  <c r="F116" i="11"/>
  <c r="E116" i="11"/>
  <c r="D116" i="11"/>
  <c r="C116" i="11"/>
  <c r="B116" i="11"/>
  <c r="AD115" i="11"/>
  <c r="AC115" i="11"/>
  <c r="Y115" i="11"/>
  <c r="X115" i="11"/>
  <c r="V115" i="11"/>
  <c r="U115" i="11"/>
  <c r="S115" i="11"/>
  <c r="R115" i="11"/>
  <c r="Q115" i="11"/>
  <c r="P115" i="11"/>
  <c r="O115" i="11"/>
  <c r="N115" i="11"/>
  <c r="M115" i="11"/>
  <c r="L115" i="11"/>
  <c r="K115" i="11"/>
  <c r="J115" i="11"/>
  <c r="I115" i="11"/>
  <c r="H115" i="11"/>
  <c r="G115" i="11"/>
  <c r="F115" i="11"/>
  <c r="E115" i="11"/>
  <c r="D115" i="11"/>
  <c r="C115" i="11"/>
  <c r="B115" i="11"/>
  <c r="AD114" i="11"/>
  <c r="AC114" i="11"/>
  <c r="AB114" i="11"/>
  <c r="AA114" i="11"/>
  <c r="Z114" i="11"/>
  <c r="Y114" i="11"/>
  <c r="X114" i="11"/>
  <c r="W114" i="11"/>
  <c r="V114" i="11"/>
  <c r="U114" i="11"/>
  <c r="T114" i="11"/>
  <c r="S114" i="11"/>
  <c r="R114" i="11"/>
  <c r="Q114" i="11"/>
  <c r="P114" i="11"/>
  <c r="O114" i="11"/>
  <c r="N114" i="11"/>
  <c r="M114" i="11"/>
  <c r="L114" i="11"/>
  <c r="K114" i="11"/>
  <c r="J114" i="11"/>
  <c r="I114" i="11"/>
  <c r="H114" i="11"/>
  <c r="G114" i="11"/>
  <c r="F114" i="11"/>
  <c r="E114" i="11"/>
  <c r="D114" i="11"/>
  <c r="C114" i="11"/>
  <c r="B114" i="11"/>
  <c r="AD113" i="11"/>
  <c r="AC113" i="11"/>
  <c r="X113" i="11"/>
  <c r="V113" i="11"/>
  <c r="U113" i="11"/>
  <c r="S113" i="11"/>
  <c r="R113" i="11"/>
  <c r="Q113" i="11"/>
  <c r="P113" i="11"/>
  <c r="O113" i="11"/>
  <c r="N113" i="11"/>
  <c r="M113" i="11"/>
  <c r="L113" i="11"/>
  <c r="K113" i="11"/>
  <c r="J113" i="11"/>
  <c r="I113" i="11"/>
  <c r="H113" i="11"/>
  <c r="G113" i="11"/>
  <c r="F113" i="11"/>
  <c r="E113" i="11"/>
  <c r="D113" i="11"/>
  <c r="C113" i="11"/>
  <c r="B113" i="11"/>
  <c r="AD112" i="11"/>
  <c r="AC112" i="11"/>
  <c r="AB112" i="11"/>
  <c r="AA112" i="11"/>
  <c r="Z112" i="11"/>
  <c r="Y112" i="11"/>
  <c r="X112" i="11"/>
  <c r="W112" i="11"/>
  <c r="V112" i="11"/>
  <c r="U112" i="11"/>
  <c r="T112" i="11"/>
  <c r="S112" i="11"/>
  <c r="R112" i="11"/>
  <c r="Q112" i="11"/>
  <c r="P112" i="11"/>
  <c r="O112" i="11"/>
  <c r="N112" i="11"/>
  <c r="M112" i="11"/>
  <c r="L112" i="11"/>
  <c r="K112" i="11"/>
  <c r="J112" i="11"/>
  <c r="I112" i="11"/>
  <c r="H112" i="11"/>
  <c r="G112" i="11"/>
  <c r="F112" i="11"/>
  <c r="E112" i="11"/>
  <c r="D112" i="11"/>
  <c r="C112" i="11"/>
  <c r="B112" i="11"/>
  <c r="AD111" i="11"/>
  <c r="AC111" i="11"/>
  <c r="X111" i="11"/>
  <c r="V111" i="11"/>
  <c r="U111" i="11"/>
  <c r="S111" i="11"/>
  <c r="R111" i="11"/>
  <c r="Q111" i="11"/>
  <c r="P111" i="11"/>
  <c r="O111" i="11"/>
  <c r="N111" i="11"/>
  <c r="M111" i="11"/>
  <c r="L111" i="11"/>
  <c r="K111" i="11"/>
  <c r="J111" i="11"/>
  <c r="I111" i="11"/>
  <c r="H111" i="11"/>
  <c r="G111" i="11"/>
  <c r="F111" i="11"/>
  <c r="E111" i="11"/>
  <c r="D111" i="11"/>
  <c r="C111" i="11"/>
  <c r="B111" i="11"/>
  <c r="AC110" i="11"/>
  <c r="X110" i="11"/>
  <c r="V110" i="11"/>
  <c r="U110" i="11"/>
  <c r="S110" i="11"/>
  <c r="R110" i="11"/>
  <c r="Q110" i="11"/>
  <c r="P110" i="11"/>
  <c r="O110" i="11"/>
  <c r="N110" i="11"/>
  <c r="M110" i="11"/>
  <c r="L110" i="11"/>
  <c r="K110" i="11"/>
  <c r="J110" i="11"/>
  <c r="I110" i="11"/>
  <c r="H110" i="11"/>
  <c r="G110" i="11"/>
  <c r="F110" i="11"/>
  <c r="E110" i="11"/>
  <c r="D110" i="11"/>
  <c r="C110" i="11"/>
  <c r="B110" i="11"/>
  <c r="AD109" i="11"/>
  <c r="AC109" i="11"/>
  <c r="X109" i="11"/>
  <c r="V109" i="11"/>
  <c r="U109" i="11"/>
  <c r="S109" i="11"/>
  <c r="R109" i="11"/>
  <c r="Q109" i="11"/>
  <c r="P109" i="11"/>
  <c r="O109" i="11"/>
  <c r="N109" i="11"/>
  <c r="M109" i="11"/>
  <c r="L109" i="11"/>
  <c r="K109" i="11"/>
  <c r="J109" i="11"/>
  <c r="I109" i="11"/>
  <c r="H109" i="11"/>
  <c r="G109" i="11"/>
  <c r="F109" i="11"/>
  <c r="E109" i="11"/>
  <c r="D109" i="11"/>
  <c r="C109" i="11"/>
  <c r="B109" i="11"/>
  <c r="AC108" i="11"/>
  <c r="X108" i="11"/>
  <c r="V108" i="11"/>
  <c r="U108" i="11"/>
  <c r="S108" i="11"/>
  <c r="R108" i="11"/>
  <c r="Q108" i="11"/>
  <c r="P108" i="11"/>
  <c r="O108" i="11"/>
  <c r="N108" i="11"/>
  <c r="M108" i="11"/>
  <c r="L108" i="11"/>
  <c r="K108" i="11"/>
  <c r="J108" i="11"/>
  <c r="I108" i="11"/>
  <c r="H108" i="11"/>
  <c r="G108" i="11"/>
  <c r="F108" i="11"/>
  <c r="E108" i="11"/>
  <c r="C108" i="11"/>
  <c r="B108" i="11"/>
  <c r="AD107"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B107" i="11"/>
  <c r="AD106" i="11"/>
  <c r="AC106" i="11"/>
  <c r="X106" i="11"/>
  <c r="V106" i="11"/>
  <c r="U106" i="11"/>
  <c r="S106" i="11"/>
  <c r="R106" i="11"/>
  <c r="Q106" i="11"/>
  <c r="P106" i="11"/>
  <c r="O106" i="11"/>
  <c r="N106" i="11"/>
  <c r="M106" i="11"/>
  <c r="L106" i="11"/>
  <c r="K106" i="11"/>
  <c r="J106" i="11"/>
  <c r="I106" i="11"/>
  <c r="H106" i="11"/>
  <c r="G106" i="11"/>
  <c r="F106" i="11"/>
  <c r="E106" i="11"/>
  <c r="D106" i="11"/>
  <c r="C106" i="11"/>
  <c r="B106" i="11"/>
  <c r="AD105"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B105" i="11"/>
  <c r="AC104" i="11"/>
  <c r="X104" i="11"/>
  <c r="V104" i="11"/>
  <c r="U104" i="11"/>
  <c r="S104" i="11"/>
  <c r="R104" i="11"/>
  <c r="Q104" i="11"/>
  <c r="P104" i="11"/>
  <c r="O104" i="11"/>
  <c r="N104" i="11"/>
  <c r="M104" i="11"/>
  <c r="L104" i="11"/>
  <c r="K104" i="11"/>
  <c r="J104" i="11"/>
  <c r="I104" i="11"/>
  <c r="H104" i="11"/>
  <c r="G104" i="11"/>
  <c r="F104" i="11"/>
  <c r="E104" i="11"/>
  <c r="C104" i="11"/>
  <c r="B104" i="11"/>
  <c r="AD103"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B103" i="11"/>
  <c r="AD102" i="11"/>
  <c r="AC102" i="11"/>
  <c r="Y102" i="11"/>
  <c r="X102" i="11"/>
  <c r="V102" i="11"/>
  <c r="U102" i="11"/>
  <c r="S102" i="11"/>
  <c r="R102" i="11"/>
  <c r="Q102" i="11"/>
  <c r="P102" i="11"/>
  <c r="O102" i="11"/>
  <c r="N102" i="11"/>
  <c r="M102" i="11"/>
  <c r="L102" i="11"/>
  <c r="K102" i="11"/>
  <c r="J102" i="11"/>
  <c r="I102" i="11"/>
  <c r="H102" i="11"/>
  <c r="G102" i="11"/>
  <c r="F102" i="11"/>
  <c r="E102" i="11"/>
  <c r="D102" i="11"/>
  <c r="C102" i="11"/>
  <c r="B102" i="11"/>
  <c r="AD101"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B101" i="11"/>
  <c r="AC100" i="11"/>
  <c r="X100" i="11"/>
  <c r="V100" i="11"/>
  <c r="U100" i="11"/>
  <c r="S100" i="11"/>
  <c r="R100" i="11"/>
  <c r="Q100" i="11"/>
  <c r="P100" i="11"/>
  <c r="O100" i="11"/>
  <c r="N100" i="11"/>
  <c r="M100" i="11"/>
  <c r="L100" i="11"/>
  <c r="K100" i="11"/>
  <c r="J100" i="11"/>
  <c r="I100" i="11"/>
  <c r="H100" i="11"/>
  <c r="G100" i="11"/>
  <c r="F100" i="11"/>
  <c r="E100" i="11"/>
  <c r="D100" i="11"/>
  <c r="C100" i="11"/>
  <c r="B100" i="11"/>
  <c r="AC99" i="11"/>
  <c r="X99" i="11"/>
  <c r="V99" i="11"/>
  <c r="U99" i="11"/>
  <c r="S99" i="11"/>
  <c r="R99" i="11"/>
  <c r="Q99" i="11"/>
  <c r="P99" i="11"/>
  <c r="O99" i="11"/>
  <c r="N99" i="11"/>
  <c r="M99" i="11"/>
  <c r="L99" i="11"/>
  <c r="K99" i="11"/>
  <c r="J99" i="11"/>
  <c r="I99" i="11"/>
  <c r="H99" i="11"/>
  <c r="G99" i="11"/>
  <c r="F99" i="11"/>
  <c r="E99" i="11"/>
  <c r="C99" i="11"/>
  <c r="B99" i="11"/>
  <c r="AC98" i="11"/>
  <c r="X98" i="11"/>
  <c r="V98" i="11"/>
  <c r="U98" i="11"/>
  <c r="T98" i="11"/>
  <c r="S98" i="11"/>
  <c r="R98" i="11"/>
  <c r="Q98" i="11"/>
  <c r="P98" i="11"/>
  <c r="O98" i="11"/>
  <c r="N98" i="11"/>
  <c r="M98" i="11"/>
  <c r="L98" i="11"/>
  <c r="K98" i="11"/>
  <c r="J98" i="11"/>
  <c r="I98" i="11"/>
  <c r="H98" i="11"/>
  <c r="G98" i="11"/>
  <c r="F98" i="11"/>
  <c r="E98" i="11"/>
  <c r="C98" i="11"/>
  <c r="B98" i="11"/>
  <c r="AC97" i="11"/>
  <c r="X97" i="11"/>
  <c r="V97" i="11"/>
  <c r="U97" i="11"/>
  <c r="S97" i="11"/>
  <c r="R97" i="11"/>
  <c r="Q97" i="11"/>
  <c r="P97" i="11"/>
  <c r="O97" i="11"/>
  <c r="N97" i="11"/>
  <c r="M97" i="11"/>
  <c r="L97" i="11"/>
  <c r="K97" i="11"/>
  <c r="J97" i="11"/>
  <c r="I97" i="11"/>
  <c r="H97" i="11"/>
  <c r="G97" i="11"/>
  <c r="F97" i="11"/>
  <c r="E97" i="11"/>
  <c r="D97" i="11"/>
  <c r="C97" i="11"/>
  <c r="B97" i="11"/>
  <c r="AD96" i="11"/>
  <c r="AC96" i="11"/>
  <c r="X96" i="11"/>
  <c r="V96" i="11"/>
  <c r="U96" i="11"/>
  <c r="S96" i="11"/>
  <c r="R96" i="11"/>
  <c r="Q96" i="11"/>
  <c r="P96" i="11"/>
  <c r="O96" i="11"/>
  <c r="N96" i="11"/>
  <c r="M96" i="11"/>
  <c r="L96" i="11"/>
  <c r="K96" i="11"/>
  <c r="J96" i="11"/>
  <c r="I96" i="11"/>
  <c r="H96" i="11"/>
  <c r="G96" i="11"/>
  <c r="F96" i="11"/>
  <c r="E96" i="11"/>
  <c r="D96" i="11"/>
  <c r="C96" i="11"/>
  <c r="B96" i="11"/>
  <c r="AD95" i="11"/>
  <c r="AC95" i="11"/>
  <c r="X95" i="11"/>
  <c r="V95" i="11"/>
  <c r="U95" i="11"/>
  <c r="S95" i="11"/>
  <c r="R95" i="11"/>
  <c r="Q95" i="11"/>
  <c r="P95" i="11"/>
  <c r="O95" i="11"/>
  <c r="N95" i="11"/>
  <c r="M95" i="11"/>
  <c r="L95" i="11"/>
  <c r="K95" i="11"/>
  <c r="J95" i="11"/>
  <c r="I95" i="11"/>
  <c r="H95" i="11"/>
  <c r="G95" i="11"/>
  <c r="F95" i="11"/>
  <c r="E95" i="11"/>
  <c r="D95" i="11"/>
  <c r="C95" i="11"/>
  <c r="B95" i="11"/>
  <c r="AC94" i="11"/>
  <c r="X94" i="11"/>
  <c r="V94" i="11"/>
  <c r="U94" i="11"/>
  <c r="S94" i="11"/>
  <c r="R94" i="11"/>
  <c r="Q94" i="11"/>
  <c r="P94" i="11"/>
  <c r="O94" i="11"/>
  <c r="N94" i="11"/>
  <c r="M94" i="11"/>
  <c r="L94" i="11"/>
  <c r="K94" i="11"/>
  <c r="J94" i="11"/>
  <c r="I94" i="11"/>
  <c r="H94" i="11"/>
  <c r="G94" i="11"/>
  <c r="F94" i="11"/>
  <c r="E94" i="11"/>
  <c r="C94" i="11"/>
  <c r="B94" i="11"/>
  <c r="AC93" i="11"/>
  <c r="X93" i="11"/>
  <c r="V93" i="11"/>
  <c r="U93" i="11"/>
  <c r="S93" i="11"/>
  <c r="R93" i="11"/>
  <c r="Q93" i="11"/>
  <c r="P93" i="11"/>
  <c r="O93" i="11"/>
  <c r="N93" i="11"/>
  <c r="M93" i="11"/>
  <c r="L93" i="11"/>
  <c r="K93" i="11"/>
  <c r="J93" i="11"/>
  <c r="I93" i="11"/>
  <c r="H93" i="11"/>
  <c r="G93" i="11"/>
  <c r="F93" i="11"/>
  <c r="E93" i="11"/>
  <c r="D93" i="11"/>
  <c r="C93" i="11"/>
  <c r="B93" i="11"/>
  <c r="AC92" i="11"/>
  <c r="X92" i="11"/>
  <c r="V92" i="11"/>
  <c r="U92" i="11"/>
  <c r="S92" i="11"/>
  <c r="R92" i="11"/>
  <c r="Q92" i="11"/>
  <c r="P92" i="11"/>
  <c r="O92" i="11"/>
  <c r="N92" i="11"/>
  <c r="M92" i="11"/>
  <c r="L92" i="11"/>
  <c r="K92" i="11"/>
  <c r="J92" i="11"/>
  <c r="I92" i="11"/>
  <c r="H92" i="11"/>
  <c r="G92" i="11"/>
  <c r="F92" i="11"/>
  <c r="E92" i="11"/>
  <c r="C92" i="11"/>
  <c r="B92" i="11"/>
  <c r="AC91" i="11"/>
  <c r="X91" i="11"/>
  <c r="V91" i="11"/>
  <c r="U91" i="11"/>
  <c r="S91" i="11"/>
  <c r="R91" i="11"/>
  <c r="Q91" i="11"/>
  <c r="P91" i="11"/>
  <c r="O91" i="11"/>
  <c r="N91" i="11"/>
  <c r="M91" i="11"/>
  <c r="L91" i="11"/>
  <c r="K91" i="11"/>
  <c r="J91" i="11"/>
  <c r="I91" i="11"/>
  <c r="H91" i="11"/>
  <c r="G91" i="11"/>
  <c r="F91" i="11"/>
  <c r="E91" i="11"/>
  <c r="D91" i="11"/>
  <c r="C91" i="11"/>
  <c r="B91" i="11"/>
  <c r="AC90" i="11"/>
  <c r="X90" i="11"/>
  <c r="V90" i="11"/>
  <c r="U90" i="11"/>
  <c r="S90" i="11"/>
  <c r="R90" i="11"/>
  <c r="Q90" i="11"/>
  <c r="P90" i="11"/>
  <c r="O90" i="11"/>
  <c r="N90" i="11"/>
  <c r="M90" i="11"/>
  <c r="L90" i="11"/>
  <c r="K90" i="11"/>
  <c r="J90" i="11"/>
  <c r="I90" i="11"/>
  <c r="H90" i="11"/>
  <c r="G90" i="11"/>
  <c r="F90" i="11"/>
  <c r="E90" i="11"/>
  <c r="D90" i="11"/>
  <c r="C90" i="11"/>
  <c r="B90" i="11"/>
  <c r="AD89"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B89" i="11"/>
  <c r="AC88" i="11"/>
  <c r="X88" i="11"/>
  <c r="V88" i="11"/>
  <c r="U88" i="11"/>
  <c r="S88" i="11"/>
  <c r="R88" i="11"/>
  <c r="Q88" i="11"/>
  <c r="P88" i="11"/>
  <c r="O88" i="11"/>
  <c r="N88" i="11"/>
  <c r="M88" i="11"/>
  <c r="L88" i="11"/>
  <c r="K88" i="11"/>
  <c r="J88" i="11"/>
  <c r="I88" i="11"/>
  <c r="H88" i="11"/>
  <c r="G88" i="11"/>
  <c r="F88" i="11"/>
  <c r="E88" i="11"/>
  <c r="C88" i="11"/>
  <c r="B88" i="11"/>
  <c r="AC87" i="11"/>
  <c r="X87" i="11"/>
  <c r="V87" i="11"/>
  <c r="U87" i="11"/>
  <c r="S87" i="11"/>
  <c r="R87" i="11"/>
  <c r="Q87" i="11"/>
  <c r="P87" i="11"/>
  <c r="O87" i="11"/>
  <c r="N87" i="11"/>
  <c r="M87" i="11"/>
  <c r="L87" i="11"/>
  <c r="K87" i="11"/>
  <c r="J87" i="11"/>
  <c r="I87" i="11"/>
  <c r="H87" i="11"/>
  <c r="G87" i="11"/>
  <c r="F87" i="11"/>
  <c r="E87" i="11"/>
  <c r="D87" i="11"/>
  <c r="C87" i="11"/>
  <c r="B87" i="11"/>
  <c r="AD86"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B86" i="11"/>
  <c r="AD85"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B85" i="11"/>
  <c r="AD84" i="11"/>
  <c r="AC84" i="11"/>
  <c r="X84" i="11"/>
  <c r="W84" i="11"/>
  <c r="V84" i="11"/>
  <c r="U84" i="11"/>
  <c r="T84" i="11"/>
  <c r="S84" i="11"/>
  <c r="R84" i="11"/>
  <c r="Q84" i="11"/>
  <c r="P84" i="11"/>
  <c r="O84" i="11"/>
  <c r="N84" i="11"/>
  <c r="M84" i="11"/>
  <c r="L84" i="11"/>
  <c r="K84" i="11"/>
  <c r="J84" i="11"/>
  <c r="I84" i="11"/>
  <c r="H84" i="11"/>
  <c r="G84" i="11"/>
  <c r="F84" i="11"/>
  <c r="E84" i="11"/>
  <c r="D84" i="11"/>
  <c r="C84" i="11"/>
  <c r="B84" i="11"/>
  <c r="AD83" i="11"/>
  <c r="AC83" i="11"/>
  <c r="X83" i="11"/>
  <c r="V83" i="11"/>
  <c r="U83" i="11"/>
  <c r="S83" i="11"/>
  <c r="R83" i="11"/>
  <c r="Q83" i="11"/>
  <c r="P83" i="11"/>
  <c r="O83" i="11"/>
  <c r="N83" i="11"/>
  <c r="M83" i="11"/>
  <c r="L83" i="11"/>
  <c r="K83" i="11"/>
  <c r="J83" i="11"/>
  <c r="I83" i="11"/>
  <c r="H83" i="11"/>
  <c r="G83" i="11"/>
  <c r="F83" i="11"/>
  <c r="E83" i="11"/>
  <c r="D83" i="11"/>
  <c r="C83" i="11"/>
  <c r="B83" i="11"/>
  <c r="AC82" i="11"/>
  <c r="X82" i="11"/>
  <c r="V82" i="11"/>
  <c r="U82" i="11"/>
  <c r="T82" i="11"/>
  <c r="S82" i="11"/>
  <c r="R82" i="11"/>
  <c r="Q82" i="11"/>
  <c r="P82" i="11"/>
  <c r="O82" i="11"/>
  <c r="N82" i="11"/>
  <c r="M82" i="11"/>
  <c r="L82" i="11"/>
  <c r="K82" i="11"/>
  <c r="J82" i="11"/>
  <c r="I82" i="11"/>
  <c r="H82" i="11"/>
  <c r="G82" i="11"/>
  <c r="F82" i="11"/>
  <c r="E82" i="11"/>
  <c r="C82" i="11"/>
  <c r="B82" i="11"/>
  <c r="AC81" i="11"/>
  <c r="X81" i="11"/>
  <c r="V81" i="11"/>
  <c r="U81" i="11"/>
  <c r="S81" i="11"/>
  <c r="R81" i="11"/>
  <c r="Q81" i="11"/>
  <c r="P81" i="11"/>
  <c r="O81" i="11"/>
  <c r="N81" i="11"/>
  <c r="M81" i="11"/>
  <c r="L81" i="11"/>
  <c r="K81" i="11"/>
  <c r="J81" i="11"/>
  <c r="I81" i="11"/>
  <c r="H81" i="11"/>
  <c r="G81" i="11"/>
  <c r="F81" i="11"/>
  <c r="E81" i="11"/>
  <c r="D81" i="11"/>
  <c r="C81" i="11"/>
  <c r="B81" i="11"/>
  <c r="AD80" i="11"/>
  <c r="AC80" i="11"/>
  <c r="Y80" i="11"/>
  <c r="X80" i="11"/>
  <c r="V80" i="11"/>
  <c r="U80" i="11"/>
  <c r="S80" i="11"/>
  <c r="R80" i="11"/>
  <c r="Q80" i="11"/>
  <c r="P80" i="11"/>
  <c r="O80" i="11"/>
  <c r="N80" i="11"/>
  <c r="M80" i="11"/>
  <c r="L80" i="11"/>
  <c r="K80" i="11"/>
  <c r="J80" i="11"/>
  <c r="I80" i="11"/>
  <c r="H80" i="11"/>
  <c r="G80" i="11"/>
  <c r="F80" i="11"/>
  <c r="E80" i="11"/>
  <c r="D80" i="11"/>
  <c r="C80" i="11"/>
  <c r="B80" i="11"/>
  <c r="AC79" i="11"/>
  <c r="X79" i="11"/>
  <c r="V79" i="11"/>
  <c r="U79" i="11"/>
  <c r="S79" i="11"/>
  <c r="R79" i="11"/>
  <c r="Q79" i="11"/>
  <c r="P79" i="11"/>
  <c r="O79" i="11"/>
  <c r="N79" i="11"/>
  <c r="M79" i="11"/>
  <c r="L79" i="11"/>
  <c r="K79" i="11"/>
  <c r="J79" i="11"/>
  <c r="I79" i="11"/>
  <c r="H79" i="11"/>
  <c r="G79" i="11"/>
  <c r="F79" i="11"/>
  <c r="E79" i="11"/>
  <c r="D79" i="11"/>
  <c r="C79" i="11"/>
  <c r="B79" i="11"/>
  <c r="AD78"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B78" i="11"/>
  <c r="AC77" i="11"/>
  <c r="X77" i="11"/>
  <c r="V77" i="11"/>
  <c r="U77" i="11"/>
  <c r="S77" i="11"/>
  <c r="R77" i="11"/>
  <c r="Q77" i="11"/>
  <c r="P77" i="11"/>
  <c r="O77" i="11"/>
  <c r="N77" i="11"/>
  <c r="M77" i="11"/>
  <c r="L77" i="11"/>
  <c r="K77" i="11"/>
  <c r="J77" i="11"/>
  <c r="I77" i="11"/>
  <c r="H77" i="11"/>
  <c r="G77" i="11"/>
  <c r="F77" i="11"/>
  <c r="E77" i="11"/>
  <c r="C77" i="11"/>
  <c r="B77" i="11"/>
  <c r="AD76"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B76" i="11"/>
  <c r="AC75" i="11"/>
  <c r="X75" i="11"/>
  <c r="V75" i="11"/>
  <c r="U75" i="11"/>
  <c r="S75" i="11"/>
  <c r="R75" i="11"/>
  <c r="Q75" i="11"/>
  <c r="P75" i="11"/>
  <c r="O75" i="11"/>
  <c r="N75" i="11"/>
  <c r="M75" i="11"/>
  <c r="L75" i="11"/>
  <c r="K75" i="11"/>
  <c r="J75" i="11"/>
  <c r="I75" i="11"/>
  <c r="H75" i="11"/>
  <c r="G75" i="11"/>
  <c r="F75" i="11"/>
  <c r="E75" i="11"/>
  <c r="D75" i="11"/>
  <c r="C75" i="11"/>
  <c r="B75" i="11"/>
  <c r="AD74"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B74" i="11"/>
  <c r="AD73" i="11"/>
  <c r="AC73" i="11"/>
  <c r="AB73" i="11"/>
  <c r="AA73" i="11"/>
  <c r="Z73" i="11"/>
  <c r="Y73" i="11"/>
  <c r="X73" i="11"/>
  <c r="W73" i="11"/>
  <c r="V73" i="11"/>
  <c r="U73" i="11"/>
  <c r="T73" i="11"/>
  <c r="S73" i="11"/>
  <c r="R73" i="11"/>
  <c r="Q73" i="11"/>
  <c r="P73" i="11"/>
  <c r="O73" i="11"/>
  <c r="N73" i="11"/>
  <c r="M73" i="11"/>
  <c r="L73" i="11"/>
  <c r="K73" i="11"/>
  <c r="J73" i="11"/>
  <c r="I73" i="11"/>
  <c r="H73" i="11"/>
  <c r="G73" i="11"/>
  <c r="F73" i="11"/>
  <c r="E73" i="11"/>
  <c r="D73" i="11"/>
  <c r="C73" i="11"/>
  <c r="B73" i="11"/>
  <c r="AC72" i="11"/>
  <c r="X72" i="11"/>
  <c r="V72" i="11"/>
  <c r="U72" i="11"/>
  <c r="S72" i="11"/>
  <c r="R72" i="11"/>
  <c r="Q72" i="11"/>
  <c r="P72" i="11"/>
  <c r="O72" i="11"/>
  <c r="N72" i="11"/>
  <c r="M72" i="11"/>
  <c r="L72" i="11"/>
  <c r="K72" i="11"/>
  <c r="J72" i="11"/>
  <c r="I72" i="11"/>
  <c r="H72" i="11"/>
  <c r="G72" i="11"/>
  <c r="F72" i="11"/>
  <c r="E72" i="11"/>
  <c r="D72" i="11"/>
  <c r="C72" i="11"/>
  <c r="B72" i="11"/>
  <c r="AC71" i="11"/>
  <c r="X71" i="11"/>
  <c r="V71" i="11"/>
  <c r="U71" i="11"/>
  <c r="S71" i="11"/>
  <c r="R71" i="11"/>
  <c r="Q71" i="11"/>
  <c r="P71" i="11"/>
  <c r="O71" i="11"/>
  <c r="N71" i="11"/>
  <c r="M71" i="11"/>
  <c r="L71" i="11"/>
  <c r="K71" i="11"/>
  <c r="J71" i="11"/>
  <c r="I71" i="11"/>
  <c r="H71" i="11"/>
  <c r="G71" i="11"/>
  <c r="F71" i="11"/>
  <c r="E71" i="11"/>
  <c r="D71" i="11"/>
  <c r="C71" i="11"/>
  <c r="B71" i="11"/>
  <c r="AC70" i="11"/>
  <c r="X70" i="11"/>
  <c r="V70" i="11"/>
  <c r="U70" i="11"/>
  <c r="S70" i="11"/>
  <c r="R70" i="11"/>
  <c r="Q70" i="11"/>
  <c r="P70" i="11"/>
  <c r="O70" i="11"/>
  <c r="N70" i="11"/>
  <c r="M70" i="11"/>
  <c r="L70" i="11"/>
  <c r="K70" i="11"/>
  <c r="J70" i="11"/>
  <c r="I70" i="11"/>
  <c r="H70" i="11"/>
  <c r="G70" i="11"/>
  <c r="F70" i="11"/>
  <c r="E70" i="11"/>
  <c r="D70" i="11"/>
  <c r="C70" i="11"/>
  <c r="B70" i="11"/>
  <c r="AC69" i="11"/>
  <c r="X69" i="11"/>
  <c r="V69" i="11"/>
  <c r="U69" i="11"/>
  <c r="S69" i="11"/>
  <c r="R69" i="11"/>
  <c r="Q69" i="11"/>
  <c r="P69" i="11"/>
  <c r="O69" i="11"/>
  <c r="N69" i="11"/>
  <c r="M69" i="11"/>
  <c r="L69" i="11"/>
  <c r="K69" i="11"/>
  <c r="J69" i="11"/>
  <c r="I69" i="11"/>
  <c r="H69" i="11"/>
  <c r="G69" i="11"/>
  <c r="F69" i="11"/>
  <c r="E69" i="11"/>
  <c r="C69" i="11"/>
  <c r="B69" i="11"/>
  <c r="AD68" i="11"/>
  <c r="AC68" i="11"/>
  <c r="AB68" i="11"/>
  <c r="AA68" i="11"/>
  <c r="Z68" i="11"/>
  <c r="Y68" i="11"/>
  <c r="X68" i="11"/>
  <c r="W68" i="11"/>
  <c r="V68" i="11"/>
  <c r="U68" i="11"/>
  <c r="T68" i="11"/>
  <c r="S68" i="11"/>
  <c r="R68" i="11"/>
  <c r="Q68" i="11"/>
  <c r="P68" i="11"/>
  <c r="O68" i="11"/>
  <c r="N68" i="11"/>
  <c r="M68" i="11"/>
  <c r="L68" i="11"/>
  <c r="K68" i="11"/>
  <c r="J68" i="11"/>
  <c r="I68" i="11"/>
  <c r="H68" i="11"/>
  <c r="G68" i="11"/>
  <c r="F68" i="11"/>
  <c r="E68" i="11"/>
  <c r="D68" i="11"/>
  <c r="C68" i="11"/>
  <c r="B68" i="11"/>
  <c r="AC67" i="11"/>
  <c r="X67" i="11"/>
  <c r="V67" i="11"/>
  <c r="U67" i="11"/>
  <c r="S67" i="11"/>
  <c r="R67" i="11"/>
  <c r="Q67" i="11"/>
  <c r="P67" i="11"/>
  <c r="O67" i="11"/>
  <c r="N67" i="11"/>
  <c r="M67" i="11"/>
  <c r="L67" i="11"/>
  <c r="K67" i="11"/>
  <c r="J67" i="11"/>
  <c r="I67" i="11"/>
  <c r="H67" i="11"/>
  <c r="G67" i="11"/>
  <c r="F67" i="11"/>
  <c r="E67" i="11"/>
  <c r="D67" i="11"/>
  <c r="C67" i="11"/>
  <c r="B67" i="11"/>
  <c r="AD66" i="11"/>
  <c r="AC66" i="11"/>
  <c r="AB66" i="11"/>
  <c r="AA66" i="11"/>
  <c r="Z66" i="11"/>
  <c r="Y66" i="11"/>
  <c r="X66" i="11"/>
  <c r="W66" i="11"/>
  <c r="V66" i="11"/>
  <c r="U66" i="11"/>
  <c r="T66" i="11"/>
  <c r="S66" i="11"/>
  <c r="R66" i="11"/>
  <c r="Q66" i="11"/>
  <c r="P66" i="11"/>
  <c r="O66" i="11"/>
  <c r="N66" i="11"/>
  <c r="M66" i="11"/>
  <c r="L66" i="11"/>
  <c r="K66" i="11"/>
  <c r="J66" i="11"/>
  <c r="I66" i="11"/>
  <c r="H66" i="11"/>
  <c r="G66" i="11"/>
  <c r="F66" i="11"/>
  <c r="E66" i="11"/>
  <c r="D66" i="11"/>
  <c r="C66" i="11"/>
  <c r="B66" i="11"/>
  <c r="AD65" i="11"/>
  <c r="AC65"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C65" i="11"/>
  <c r="B65" i="11"/>
  <c r="AC64" i="11"/>
  <c r="X64" i="11"/>
  <c r="V64" i="11"/>
  <c r="U64" i="11"/>
  <c r="S64" i="11"/>
  <c r="R64" i="11"/>
  <c r="Q64" i="11"/>
  <c r="P64" i="11"/>
  <c r="O64" i="11"/>
  <c r="N64" i="11"/>
  <c r="M64" i="11"/>
  <c r="L64" i="11"/>
  <c r="K64" i="11"/>
  <c r="J64" i="11"/>
  <c r="I64" i="11"/>
  <c r="H64" i="11"/>
  <c r="G64" i="11"/>
  <c r="F64" i="11"/>
  <c r="E64" i="11"/>
  <c r="C64" i="11"/>
  <c r="B64" i="11"/>
  <c r="AD63" i="11"/>
  <c r="AC63" i="11"/>
  <c r="AB63" i="11"/>
  <c r="AA63" i="11"/>
  <c r="Z63" i="11"/>
  <c r="Y63" i="11"/>
  <c r="X63" i="11"/>
  <c r="W63" i="11"/>
  <c r="V63" i="11"/>
  <c r="U63" i="11"/>
  <c r="T63" i="11"/>
  <c r="S63" i="11"/>
  <c r="R63" i="11"/>
  <c r="Q63" i="11"/>
  <c r="P63" i="11"/>
  <c r="O63" i="11"/>
  <c r="N63" i="11"/>
  <c r="M63" i="11"/>
  <c r="L63" i="11"/>
  <c r="K63" i="11"/>
  <c r="J63" i="11"/>
  <c r="I63" i="11"/>
  <c r="H63" i="11"/>
  <c r="G63" i="11"/>
  <c r="F63" i="11"/>
  <c r="E63" i="11"/>
  <c r="D63" i="11"/>
  <c r="C63" i="11"/>
  <c r="B63" i="11"/>
  <c r="AC62" i="11"/>
  <c r="X62" i="11"/>
  <c r="V62" i="11"/>
  <c r="U62" i="11"/>
  <c r="S62" i="11"/>
  <c r="R62" i="11"/>
  <c r="Q62" i="11"/>
  <c r="P62" i="11"/>
  <c r="O62" i="11"/>
  <c r="N62" i="11"/>
  <c r="M62" i="11"/>
  <c r="L62" i="11"/>
  <c r="K62" i="11"/>
  <c r="J62" i="11"/>
  <c r="I62" i="11"/>
  <c r="H62" i="11"/>
  <c r="G62" i="11"/>
  <c r="F62" i="11"/>
  <c r="E62" i="11"/>
  <c r="D62" i="11"/>
  <c r="C62" i="11"/>
  <c r="B62" i="11"/>
  <c r="AD61" i="11"/>
  <c r="AC61" i="11"/>
  <c r="AB61" i="11"/>
  <c r="AA61" i="11"/>
  <c r="Z61" i="11"/>
  <c r="Y61" i="11"/>
  <c r="X61" i="11"/>
  <c r="W61" i="11"/>
  <c r="V61" i="11"/>
  <c r="U61" i="11"/>
  <c r="T61" i="11"/>
  <c r="S61" i="11"/>
  <c r="R61" i="11"/>
  <c r="Q61" i="11"/>
  <c r="P61" i="11"/>
  <c r="O61" i="11"/>
  <c r="N61" i="11"/>
  <c r="M61" i="11"/>
  <c r="L61" i="11"/>
  <c r="K61" i="11"/>
  <c r="J61" i="11"/>
  <c r="I61" i="11"/>
  <c r="H61" i="11"/>
  <c r="G61" i="11"/>
  <c r="F61" i="11"/>
  <c r="E61" i="11"/>
  <c r="D61" i="11"/>
  <c r="C61" i="11"/>
  <c r="B61" i="11"/>
  <c r="AC60" i="11"/>
  <c r="X60" i="11"/>
  <c r="V60" i="11"/>
  <c r="U60" i="11"/>
  <c r="S60" i="11"/>
  <c r="R60" i="11"/>
  <c r="Q60" i="11"/>
  <c r="P60" i="11"/>
  <c r="O60" i="11"/>
  <c r="N60" i="11"/>
  <c r="M60" i="11"/>
  <c r="L60" i="11"/>
  <c r="K60" i="11"/>
  <c r="J60" i="11"/>
  <c r="I60" i="11"/>
  <c r="H60" i="11"/>
  <c r="G60" i="11"/>
  <c r="F60" i="11"/>
  <c r="E60" i="11"/>
  <c r="C60" i="11"/>
  <c r="B60" i="11"/>
  <c r="AC59" i="11"/>
  <c r="X59" i="11"/>
  <c r="V59" i="11"/>
  <c r="U59" i="11"/>
  <c r="S59" i="11"/>
  <c r="R59" i="11"/>
  <c r="Q59" i="11"/>
  <c r="P59" i="11"/>
  <c r="O59" i="11"/>
  <c r="N59" i="11"/>
  <c r="M59" i="11"/>
  <c r="L59" i="11"/>
  <c r="K59" i="11"/>
  <c r="J59" i="11"/>
  <c r="I59" i="11"/>
  <c r="H59" i="11"/>
  <c r="G59" i="11"/>
  <c r="F59" i="11"/>
  <c r="E59" i="11"/>
  <c r="C59" i="11"/>
  <c r="B59" i="11"/>
  <c r="AC58" i="11"/>
  <c r="X58" i="11"/>
  <c r="V58" i="11"/>
  <c r="U58" i="11"/>
  <c r="S58" i="11"/>
  <c r="R58" i="11"/>
  <c r="Q58" i="11"/>
  <c r="P58" i="11"/>
  <c r="O58" i="11"/>
  <c r="N58" i="11"/>
  <c r="M58" i="11"/>
  <c r="L58" i="11"/>
  <c r="K58" i="11"/>
  <c r="J58" i="11"/>
  <c r="I58" i="11"/>
  <c r="H58" i="11"/>
  <c r="G58" i="11"/>
  <c r="F58" i="11"/>
  <c r="E58" i="11"/>
  <c r="D58" i="11"/>
  <c r="C58" i="11"/>
  <c r="B58" i="11"/>
  <c r="AC57" i="11"/>
  <c r="X57" i="11"/>
  <c r="V57" i="11"/>
  <c r="U57" i="11"/>
  <c r="S57" i="11"/>
  <c r="R57" i="11"/>
  <c r="Q57" i="11"/>
  <c r="P57" i="11"/>
  <c r="O57" i="11"/>
  <c r="N57" i="11"/>
  <c r="M57" i="11"/>
  <c r="L57" i="11"/>
  <c r="K57" i="11"/>
  <c r="J57" i="11"/>
  <c r="I57" i="11"/>
  <c r="H57" i="11"/>
  <c r="G57" i="11"/>
  <c r="F57" i="11"/>
  <c r="E57" i="11"/>
  <c r="D57" i="11"/>
  <c r="C57" i="11"/>
  <c r="B57" i="11"/>
  <c r="AC56" i="11"/>
  <c r="X56" i="11"/>
  <c r="V56" i="11"/>
  <c r="U56" i="11"/>
  <c r="S56" i="11"/>
  <c r="R56" i="11"/>
  <c r="Q56" i="11"/>
  <c r="P56" i="11"/>
  <c r="O56" i="11"/>
  <c r="N56" i="11"/>
  <c r="M56" i="11"/>
  <c r="L56" i="11"/>
  <c r="K56" i="11"/>
  <c r="J56" i="11"/>
  <c r="I56" i="11"/>
  <c r="H56" i="11"/>
  <c r="G56" i="11"/>
  <c r="F56" i="11"/>
  <c r="E56" i="11"/>
  <c r="D56" i="11"/>
  <c r="C56" i="11"/>
  <c r="B56" i="11"/>
  <c r="AD55" i="11"/>
  <c r="AC55" i="11"/>
  <c r="AB55" i="11"/>
  <c r="AA55" i="11"/>
  <c r="Z55" i="11"/>
  <c r="Y55" i="11"/>
  <c r="X55" i="11"/>
  <c r="W55" i="11"/>
  <c r="V55" i="11"/>
  <c r="U55" i="11"/>
  <c r="T55" i="11"/>
  <c r="S55" i="11"/>
  <c r="R55" i="11"/>
  <c r="Q55" i="11"/>
  <c r="P55" i="11"/>
  <c r="O55" i="11"/>
  <c r="N55" i="11"/>
  <c r="M55" i="11"/>
  <c r="L55" i="11"/>
  <c r="K55" i="11"/>
  <c r="J55" i="11"/>
  <c r="I55" i="11"/>
  <c r="H55" i="11"/>
  <c r="G55" i="11"/>
  <c r="F55" i="11"/>
  <c r="E55" i="11"/>
  <c r="D55" i="11"/>
  <c r="C55" i="11"/>
  <c r="B55" i="11"/>
  <c r="AD54" i="11"/>
  <c r="AC54" i="11"/>
  <c r="AB54" i="11"/>
  <c r="AA54" i="11"/>
  <c r="Z54" i="11"/>
  <c r="Y54" i="11"/>
  <c r="X54" i="11"/>
  <c r="W54" i="11"/>
  <c r="V54" i="11"/>
  <c r="U54" i="11"/>
  <c r="T54" i="11"/>
  <c r="S54" i="11"/>
  <c r="R54" i="11"/>
  <c r="Q54" i="11"/>
  <c r="P54" i="11"/>
  <c r="O54" i="11"/>
  <c r="N54" i="11"/>
  <c r="M54" i="11"/>
  <c r="L54" i="11"/>
  <c r="K54" i="11"/>
  <c r="J54" i="11"/>
  <c r="I54" i="11"/>
  <c r="H54" i="11"/>
  <c r="G54" i="11"/>
  <c r="F54" i="11"/>
  <c r="E54" i="11"/>
  <c r="D54" i="11"/>
  <c r="C54" i="11"/>
  <c r="B54" i="11"/>
  <c r="AD53" i="11"/>
  <c r="AC53" i="11"/>
  <c r="AB53" i="11"/>
  <c r="Z53" i="11"/>
  <c r="Y53" i="11"/>
  <c r="X53" i="11"/>
  <c r="W53" i="11"/>
  <c r="V53" i="11"/>
  <c r="U53" i="11"/>
  <c r="T53" i="11"/>
  <c r="S53" i="11"/>
  <c r="R53" i="11"/>
  <c r="Q53" i="11"/>
  <c r="P53" i="11"/>
  <c r="O53" i="11"/>
  <c r="N53" i="11"/>
  <c r="M53" i="11"/>
  <c r="L53" i="11"/>
  <c r="K53" i="11"/>
  <c r="J53" i="11"/>
  <c r="I53" i="11"/>
  <c r="H53" i="11"/>
  <c r="G53" i="11"/>
  <c r="F53" i="11"/>
  <c r="E53" i="11"/>
  <c r="D53" i="11"/>
  <c r="C53" i="11"/>
  <c r="B53" i="11"/>
  <c r="AD52" i="11"/>
  <c r="AC52" i="11"/>
  <c r="AB52" i="11"/>
  <c r="AA52" i="11"/>
  <c r="Z52" i="11"/>
  <c r="Y52" i="11"/>
  <c r="X52" i="11"/>
  <c r="W52" i="11"/>
  <c r="V52" i="11"/>
  <c r="U52" i="11"/>
  <c r="T52" i="11"/>
  <c r="S52" i="11"/>
  <c r="R52" i="11"/>
  <c r="Q52" i="11"/>
  <c r="P52" i="11"/>
  <c r="O52" i="11"/>
  <c r="N52" i="11"/>
  <c r="M52" i="11"/>
  <c r="L52" i="11"/>
  <c r="K52" i="11"/>
  <c r="J52" i="11"/>
  <c r="I52" i="11"/>
  <c r="H52" i="11"/>
  <c r="G52" i="11"/>
  <c r="F52" i="11"/>
  <c r="E52" i="11"/>
  <c r="D52" i="11"/>
  <c r="C52" i="11"/>
  <c r="B52" i="11"/>
  <c r="AC51" i="11"/>
  <c r="X51" i="11"/>
  <c r="V51" i="11"/>
  <c r="U51" i="11"/>
  <c r="S51" i="11"/>
  <c r="R51" i="11"/>
  <c r="Q51" i="11"/>
  <c r="P51" i="11"/>
  <c r="O51" i="11"/>
  <c r="N51" i="11"/>
  <c r="M51" i="11"/>
  <c r="L51" i="11"/>
  <c r="K51" i="11"/>
  <c r="J51" i="11"/>
  <c r="I51" i="11"/>
  <c r="H51" i="11"/>
  <c r="G51" i="11"/>
  <c r="F51" i="11"/>
  <c r="E51" i="11"/>
  <c r="C51" i="11"/>
  <c r="B51" i="11"/>
  <c r="AC50" i="11"/>
  <c r="X50" i="11"/>
  <c r="V50" i="11"/>
  <c r="U50" i="11"/>
  <c r="S50" i="11"/>
  <c r="R50" i="11"/>
  <c r="Q50" i="11"/>
  <c r="P50" i="11"/>
  <c r="O50" i="11"/>
  <c r="N50" i="11"/>
  <c r="M50" i="11"/>
  <c r="L50" i="11"/>
  <c r="K50" i="11"/>
  <c r="J50" i="11"/>
  <c r="I50" i="11"/>
  <c r="H50" i="11"/>
  <c r="G50" i="11"/>
  <c r="F50" i="11"/>
  <c r="E50" i="11"/>
  <c r="C50" i="11"/>
  <c r="B50" i="11"/>
  <c r="AC49" i="11"/>
  <c r="X49" i="11"/>
  <c r="V49" i="11"/>
  <c r="U49" i="11"/>
  <c r="S49" i="11"/>
  <c r="R49" i="11"/>
  <c r="Q49" i="11"/>
  <c r="P49" i="11"/>
  <c r="O49" i="11"/>
  <c r="N49" i="11"/>
  <c r="M49" i="11"/>
  <c r="L49" i="11"/>
  <c r="K49" i="11"/>
  <c r="J49" i="11"/>
  <c r="I49" i="11"/>
  <c r="H49" i="11"/>
  <c r="G49" i="11"/>
  <c r="F49" i="11"/>
  <c r="E49" i="11"/>
  <c r="D49" i="11"/>
  <c r="C49" i="11"/>
  <c r="B49" i="11"/>
  <c r="AD48" i="11"/>
  <c r="AC48" i="11"/>
  <c r="Y48" i="11"/>
  <c r="X48" i="11"/>
  <c r="V48" i="11"/>
  <c r="U48" i="11"/>
  <c r="S48" i="11"/>
  <c r="R48" i="11"/>
  <c r="Q48" i="11"/>
  <c r="P48" i="11"/>
  <c r="O48" i="11"/>
  <c r="N48" i="11"/>
  <c r="M48" i="11"/>
  <c r="L48" i="11"/>
  <c r="K48" i="11"/>
  <c r="J48" i="11"/>
  <c r="I48" i="11"/>
  <c r="H48" i="11"/>
  <c r="G48" i="11"/>
  <c r="F48" i="11"/>
  <c r="E48" i="11"/>
  <c r="D48" i="11"/>
  <c r="C48" i="11"/>
  <c r="B48" i="11"/>
  <c r="AC47" i="11"/>
  <c r="X47" i="11"/>
  <c r="V47" i="11"/>
  <c r="U47" i="11"/>
  <c r="S47" i="11"/>
  <c r="R47" i="11"/>
  <c r="Q47" i="11"/>
  <c r="P47" i="11"/>
  <c r="O47" i="11"/>
  <c r="N47" i="11"/>
  <c r="M47" i="11"/>
  <c r="L47" i="11"/>
  <c r="K47" i="11"/>
  <c r="J47" i="11"/>
  <c r="I47" i="11"/>
  <c r="H47" i="11"/>
  <c r="G47" i="11"/>
  <c r="F47" i="11"/>
  <c r="E47" i="11"/>
  <c r="C47" i="11"/>
  <c r="B47" i="11"/>
  <c r="AC46" i="11"/>
  <c r="X46" i="11"/>
  <c r="V46" i="11"/>
  <c r="U46" i="11"/>
  <c r="S46" i="11"/>
  <c r="R46" i="11"/>
  <c r="Q46" i="11"/>
  <c r="P46" i="11"/>
  <c r="O46" i="11"/>
  <c r="N46" i="11"/>
  <c r="M46" i="11"/>
  <c r="L46" i="11"/>
  <c r="K46" i="11"/>
  <c r="J46" i="11"/>
  <c r="I46" i="11"/>
  <c r="H46" i="11"/>
  <c r="G46" i="11"/>
  <c r="F46" i="11"/>
  <c r="E46" i="11"/>
  <c r="C46" i="11"/>
  <c r="B46" i="11"/>
  <c r="AD45" i="11"/>
  <c r="AC45" i="11"/>
  <c r="AB45" i="11"/>
  <c r="AA45" i="11"/>
  <c r="Z45" i="11"/>
  <c r="Y45" i="11"/>
  <c r="X45" i="11"/>
  <c r="W45" i="11"/>
  <c r="V45" i="11"/>
  <c r="U45" i="11"/>
  <c r="T45" i="11"/>
  <c r="S45" i="11"/>
  <c r="R45" i="11"/>
  <c r="Q45" i="11"/>
  <c r="P45" i="11"/>
  <c r="O45" i="11"/>
  <c r="N45" i="11"/>
  <c r="M45" i="11"/>
  <c r="L45" i="11"/>
  <c r="K45" i="11"/>
  <c r="J45" i="11"/>
  <c r="I45" i="11"/>
  <c r="H45" i="11"/>
  <c r="G45" i="11"/>
  <c r="F45" i="11"/>
  <c r="E45" i="11"/>
  <c r="D45" i="11"/>
  <c r="C45" i="11"/>
  <c r="B45" i="11"/>
  <c r="AD44" i="11"/>
  <c r="AC44"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C44" i="11"/>
  <c r="B44" i="11"/>
  <c r="AC43" i="11"/>
  <c r="X43" i="11"/>
  <c r="V43" i="11"/>
  <c r="U43" i="11"/>
  <c r="S43" i="11"/>
  <c r="R43" i="11"/>
  <c r="Q43" i="11"/>
  <c r="P43" i="11"/>
  <c r="O43" i="11"/>
  <c r="N43" i="11"/>
  <c r="M43" i="11"/>
  <c r="L43" i="11"/>
  <c r="K43" i="11"/>
  <c r="J43" i="11"/>
  <c r="I43" i="11"/>
  <c r="H43" i="11"/>
  <c r="G43" i="11"/>
  <c r="F43" i="11"/>
  <c r="E43" i="11"/>
  <c r="C43" i="11"/>
  <c r="B43" i="11"/>
  <c r="AC42" i="11"/>
  <c r="X42" i="11"/>
  <c r="V42" i="11"/>
  <c r="U42" i="11"/>
  <c r="S42" i="11"/>
  <c r="R42" i="11"/>
  <c r="Q42" i="11"/>
  <c r="P42" i="11"/>
  <c r="O42" i="11"/>
  <c r="N42" i="11"/>
  <c r="M42" i="11"/>
  <c r="L42" i="11"/>
  <c r="K42" i="11"/>
  <c r="J42" i="11"/>
  <c r="I42" i="11"/>
  <c r="H42" i="11"/>
  <c r="G42" i="11"/>
  <c r="F42" i="11"/>
  <c r="E42" i="11"/>
  <c r="C42" i="11"/>
  <c r="B42" i="11"/>
  <c r="AC41" i="11"/>
  <c r="X41" i="11"/>
  <c r="V41" i="11"/>
  <c r="U41" i="11"/>
  <c r="S41" i="11"/>
  <c r="R41" i="11"/>
  <c r="Q41" i="11"/>
  <c r="P41" i="11"/>
  <c r="O41" i="11"/>
  <c r="N41" i="11"/>
  <c r="M41" i="11"/>
  <c r="L41" i="11"/>
  <c r="K41" i="11"/>
  <c r="J41" i="11"/>
  <c r="I41" i="11"/>
  <c r="H41" i="11"/>
  <c r="G41" i="11"/>
  <c r="F41" i="11"/>
  <c r="E41" i="11"/>
  <c r="C41" i="11"/>
  <c r="B41" i="11"/>
  <c r="AC40" i="11"/>
  <c r="X40" i="11"/>
  <c r="V40" i="11"/>
  <c r="U40" i="11"/>
  <c r="S40" i="11"/>
  <c r="R40" i="11"/>
  <c r="Q40" i="11"/>
  <c r="P40" i="11"/>
  <c r="O40" i="11"/>
  <c r="N40" i="11"/>
  <c r="M40" i="11"/>
  <c r="L40" i="11"/>
  <c r="K40" i="11"/>
  <c r="J40" i="11"/>
  <c r="I40" i="11"/>
  <c r="H40" i="11"/>
  <c r="G40" i="11"/>
  <c r="F40" i="11"/>
  <c r="E40" i="11"/>
  <c r="C40" i="11"/>
  <c r="B40" i="11"/>
  <c r="AC39" i="11"/>
  <c r="X39" i="11"/>
  <c r="V39" i="11"/>
  <c r="U39" i="11"/>
  <c r="S39" i="11"/>
  <c r="R39" i="11"/>
  <c r="Q39" i="11"/>
  <c r="P39" i="11"/>
  <c r="O39" i="11"/>
  <c r="N39" i="11"/>
  <c r="M39" i="11"/>
  <c r="L39" i="11"/>
  <c r="K39" i="11"/>
  <c r="J39" i="11"/>
  <c r="I39" i="11"/>
  <c r="H39" i="11"/>
  <c r="G39" i="11"/>
  <c r="F39" i="11"/>
  <c r="E39" i="11"/>
  <c r="C39" i="11"/>
  <c r="B39" i="11"/>
  <c r="AC38" i="11"/>
  <c r="X38" i="11"/>
  <c r="V38" i="11"/>
  <c r="U38" i="11"/>
  <c r="S38" i="11"/>
  <c r="R38" i="11"/>
  <c r="Q38" i="11"/>
  <c r="P38" i="11"/>
  <c r="O38" i="11"/>
  <c r="N38" i="11"/>
  <c r="M38" i="11"/>
  <c r="L38" i="11"/>
  <c r="K38" i="11"/>
  <c r="J38" i="11"/>
  <c r="I38" i="11"/>
  <c r="H38" i="11"/>
  <c r="G38" i="11"/>
  <c r="F38" i="11"/>
  <c r="E38" i="11"/>
  <c r="C38" i="11"/>
  <c r="B38" i="11"/>
  <c r="AC37" i="11"/>
  <c r="X37" i="11"/>
  <c r="V37" i="11"/>
  <c r="U37" i="11"/>
  <c r="S37" i="11"/>
  <c r="R37" i="11"/>
  <c r="Q37" i="11"/>
  <c r="P37" i="11"/>
  <c r="O37" i="11"/>
  <c r="N37" i="11"/>
  <c r="M37" i="11"/>
  <c r="L37" i="11"/>
  <c r="K37" i="11"/>
  <c r="J37" i="11"/>
  <c r="I37" i="11"/>
  <c r="H37" i="11"/>
  <c r="G37" i="11"/>
  <c r="F37" i="11"/>
  <c r="E37" i="11"/>
  <c r="C37" i="11"/>
  <c r="B37" i="11"/>
  <c r="AC36" i="11"/>
  <c r="X36" i="11"/>
  <c r="V36" i="11"/>
  <c r="U36" i="11"/>
  <c r="S36" i="11"/>
  <c r="R36" i="11"/>
  <c r="Q36" i="11"/>
  <c r="P36" i="11"/>
  <c r="O36" i="11"/>
  <c r="N36" i="11"/>
  <c r="M36" i="11"/>
  <c r="L36" i="11"/>
  <c r="K36" i="11"/>
  <c r="J36" i="11"/>
  <c r="I36" i="11"/>
  <c r="H36" i="11"/>
  <c r="G36" i="11"/>
  <c r="F36" i="11"/>
  <c r="E36" i="11"/>
  <c r="C36" i="11"/>
  <c r="B36" i="11"/>
  <c r="F128" i="16"/>
  <c r="E128" i="16"/>
  <c r="D128" i="16"/>
  <c r="C128" i="16"/>
  <c r="B128" i="16"/>
  <c r="A128" i="16"/>
  <c r="F127" i="16"/>
  <c r="E127" i="16"/>
  <c r="D127" i="16"/>
  <c r="C127" i="16"/>
  <c r="B127" i="16"/>
  <c r="A127" i="16"/>
  <c r="F126" i="16"/>
  <c r="E126" i="16"/>
  <c r="D126" i="16"/>
  <c r="C126" i="16"/>
  <c r="B126" i="16"/>
  <c r="A126" i="16"/>
  <c r="F125" i="16"/>
  <c r="E125" i="16"/>
  <c r="D125" i="16"/>
  <c r="C125" i="16"/>
  <c r="B125" i="16"/>
  <c r="A125" i="16"/>
  <c r="F122" i="16"/>
  <c r="E122" i="16"/>
  <c r="D122" i="16"/>
  <c r="C122" i="16"/>
  <c r="B122" i="16"/>
  <c r="A122" i="16"/>
  <c r="F46" i="16"/>
  <c r="E46" i="16"/>
  <c r="C46" i="16"/>
  <c r="B46" i="16"/>
  <c r="AD145" i="6"/>
  <c r="AB145" i="6"/>
  <c r="AC145" i="6" s="1"/>
  <c r="AA145" i="6"/>
  <c r="F145" i="6"/>
  <c r="Z131" i="6"/>
  <c r="X131" i="6"/>
  <c r="K16" i="7" s="1"/>
  <c r="V131" i="6"/>
  <c r="U131" i="6"/>
  <c r="R131" i="6"/>
  <c r="Q131" i="6"/>
  <c r="M131" i="6"/>
  <c r="AD120" i="6"/>
  <c r="AD119" i="6"/>
  <c r="AD118" i="6"/>
  <c r="AB115" i="8" s="1"/>
  <c r="AD117" i="6"/>
  <c r="AB48" i="11" s="1"/>
  <c r="T17" i="20"/>
  <c r="W91" i="6"/>
  <c r="T7" i="20"/>
  <c r="W40" i="6"/>
  <c r="T31" i="18" s="1"/>
  <c r="W35" i="6"/>
  <c r="W87" i="6"/>
  <c r="W111" i="6"/>
  <c r="AB120" i="6"/>
  <c r="Y120" i="6"/>
  <c r="AD116" i="6"/>
  <c r="AD115" i="6"/>
  <c r="AB119" i="6"/>
  <c r="AB118" i="6"/>
  <c r="AB117" i="6"/>
  <c r="Z48" i="11" s="1"/>
  <c r="AB116" i="6"/>
  <c r="AB115" i="6"/>
  <c r="Y119" i="6"/>
  <c r="Y118" i="6"/>
  <c r="Y117" i="6"/>
  <c r="W48" i="11" s="1"/>
  <c r="Y116" i="6"/>
  <c r="Y115" i="6"/>
  <c r="Y114" i="6"/>
  <c r="AB114" i="6"/>
  <c r="W114" i="6"/>
  <c r="T112" i="8" s="1"/>
  <c r="AD114" i="6"/>
  <c r="AD100" i="18"/>
  <c r="AC100" i="18"/>
  <c r="AB100" i="18"/>
  <c r="AA100" i="18"/>
  <c r="Z100" i="18"/>
  <c r="Y100" i="18"/>
  <c r="X100" i="18"/>
  <c r="W100" i="18"/>
  <c r="V100" i="18"/>
  <c r="U100" i="18"/>
  <c r="T100" i="18"/>
  <c r="S100" i="18"/>
  <c r="R100" i="18"/>
  <c r="Q100" i="18"/>
  <c r="P100" i="18"/>
  <c r="O100" i="18"/>
  <c r="N100" i="18"/>
  <c r="M100" i="18"/>
  <c r="L100" i="18"/>
  <c r="K100" i="18"/>
  <c r="J100" i="18"/>
  <c r="I100" i="18"/>
  <c r="H100" i="18"/>
  <c r="G100" i="18"/>
  <c r="F100" i="18"/>
  <c r="E100" i="18"/>
  <c r="D100" i="18"/>
  <c r="C100" i="18"/>
  <c r="B100" i="18"/>
  <c r="AD99" i="18"/>
  <c r="AC99" i="18"/>
  <c r="AB99" i="18"/>
  <c r="AA99" i="18"/>
  <c r="Z99" i="18"/>
  <c r="Y99" i="18"/>
  <c r="X99" i="18"/>
  <c r="W99" i="18"/>
  <c r="V99" i="18"/>
  <c r="U99" i="18"/>
  <c r="T99" i="18"/>
  <c r="S99" i="18"/>
  <c r="R99" i="18"/>
  <c r="Q99" i="18"/>
  <c r="P99" i="18"/>
  <c r="O99" i="18"/>
  <c r="N99" i="18"/>
  <c r="M99" i="18"/>
  <c r="L99" i="18"/>
  <c r="K99" i="18"/>
  <c r="J99" i="18"/>
  <c r="I99" i="18"/>
  <c r="H99" i="18"/>
  <c r="G99" i="18"/>
  <c r="F99" i="18"/>
  <c r="E99" i="18"/>
  <c r="D99" i="18"/>
  <c r="C99" i="18"/>
  <c r="B99" i="18"/>
  <c r="AD98" i="18"/>
  <c r="AC98" i="18"/>
  <c r="AB98" i="18"/>
  <c r="AA98" i="18"/>
  <c r="Z98" i="18"/>
  <c r="Y98" i="18"/>
  <c r="X98" i="18"/>
  <c r="W98" i="18"/>
  <c r="V98" i="18"/>
  <c r="U98" i="18"/>
  <c r="T98" i="18"/>
  <c r="S98" i="18"/>
  <c r="R98" i="18"/>
  <c r="Q98" i="18"/>
  <c r="P98" i="18"/>
  <c r="O98" i="18"/>
  <c r="N98" i="18"/>
  <c r="M98" i="18"/>
  <c r="L98" i="18"/>
  <c r="K98" i="18"/>
  <c r="J98" i="18"/>
  <c r="I98" i="18"/>
  <c r="H98" i="18"/>
  <c r="G98" i="18"/>
  <c r="F98" i="18"/>
  <c r="E98" i="18"/>
  <c r="D98" i="18"/>
  <c r="C98" i="18"/>
  <c r="B98" i="18"/>
  <c r="AD97" i="18"/>
  <c r="AC97" i="18"/>
  <c r="AB97" i="18"/>
  <c r="AA97" i="18"/>
  <c r="Z97" i="18"/>
  <c r="Y97" i="18"/>
  <c r="X97" i="18"/>
  <c r="W97" i="18"/>
  <c r="V97" i="18"/>
  <c r="U97" i="18"/>
  <c r="T97" i="18"/>
  <c r="S97" i="18"/>
  <c r="R97" i="18"/>
  <c r="Q97" i="18"/>
  <c r="P97" i="18"/>
  <c r="O97" i="18"/>
  <c r="N97" i="18"/>
  <c r="M97" i="18"/>
  <c r="L97" i="18"/>
  <c r="K97" i="18"/>
  <c r="J97" i="18"/>
  <c r="I97" i="18"/>
  <c r="H97" i="18"/>
  <c r="G97" i="18"/>
  <c r="F97" i="18"/>
  <c r="E97" i="18"/>
  <c r="D97" i="18"/>
  <c r="C97" i="18"/>
  <c r="B97" i="18"/>
  <c r="AD96" i="18"/>
  <c r="AC96" i="18"/>
  <c r="AB96" i="18"/>
  <c r="AA96" i="18"/>
  <c r="Z96" i="18"/>
  <c r="Y96" i="18"/>
  <c r="X96" i="18"/>
  <c r="W96" i="18"/>
  <c r="V96" i="18"/>
  <c r="U96" i="18"/>
  <c r="T96" i="18"/>
  <c r="S96" i="18"/>
  <c r="R96" i="18"/>
  <c r="Q96" i="18"/>
  <c r="P96" i="18"/>
  <c r="O96" i="18"/>
  <c r="N96" i="18"/>
  <c r="M96" i="18"/>
  <c r="L96" i="18"/>
  <c r="K96" i="18"/>
  <c r="J96" i="18"/>
  <c r="I96" i="18"/>
  <c r="H96" i="18"/>
  <c r="G96" i="18"/>
  <c r="F96" i="18"/>
  <c r="E96" i="18"/>
  <c r="D96" i="18"/>
  <c r="C96" i="18"/>
  <c r="B96" i="18"/>
  <c r="AD95" i="18"/>
  <c r="AC95" i="18"/>
  <c r="AB95" i="18"/>
  <c r="AA95" i="18"/>
  <c r="Z95" i="18"/>
  <c r="Y95" i="18"/>
  <c r="X95" i="18"/>
  <c r="W95" i="18"/>
  <c r="V95" i="18"/>
  <c r="U95" i="18"/>
  <c r="T95" i="18"/>
  <c r="S95" i="18"/>
  <c r="R95" i="18"/>
  <c r="Q95" i="18"/>
  <c r="P95" i="18"/>
  <c r="O95" i="18"/>
  <c r="N95" i="18"/>
  <c r="M95" i="18"/>
  <c r="L95" i="18"/>
  <c r="K95" i="18"/>
  <c r="J95" i="18"/>
  <c r="I95" i="18"/>
  <c r="H95" i="18"/>
  <c r="G95" i="18"/>
  <c r="F95" i="18"/>
  <c r="E95" i="18"/>
  <c r="D95" i="18"/>
  <c r="C95" i="18"/>
  <c r="B95" i="18"/>
  <c r="AD94" i="18"/>
  <c r="AC94" i="18"/>
  <c r="AB94" i="18"/>
  <c r="AA94" i="18"/>
  <c r="Z94" i="18"/>
  <c r="Y94" i="18"/>
  <c r="X94" i="18"/>
  <c r="W94" i="18"/>
  <c r="V94" i="18"/>
  <c r="U94" i="18"/>
  <c r="T94" i="18"/>
  <c r="S94" i="18"/>
  <c r="R94" i="18"/>
  <c r="Q94" i="18"/>
  <c r="P94" i="18"/>
  <c r="O94" i="18"/>
  <c r="N94" i="18"/>
  <c r="M94" i="18"/>
  <c r="L94" i="18"/>
  <c r="K94" i="18"/>
  <c r="J94" i="18"/>
  <c r="I94" i="18"/>
  <c r="H94" i="18"/>
  <c r="G94" i="18"/>
  <c r="F94" i="18"/>
  <c r="E94" i="18"/>
  <c r="D94" i="18"/>
  <c r="C94" i="18"/>
  <c r="B94" i="18"/>
  <c r="AD93" i="18"/>
  <c r="AC93" i="18"/>
  <c r="AB93" i="18"/>
  <c r="AA93" i="18"/>
  <c r="Z93" i="18"/>
  <c r="Y93" i="18"/>
  <c r="X93" i="18"/>
  <c r="W93" i="18"/>
  <c r="V93" i="18"/>
  <c r="U93" i="18"/>
  <c r="T93" i="18"/>
  <c r="S93" i="18"/>
  <c r="R93" i="18"/>
  <c r="Q93" i="18"/>
  <c r="P93" i="18"/>
  <c r="O93" i="18"/>
  <c r="N93" i="18"/>
  <c r="M93" i="18"/>
  <c r="L93" i="18"/>
  <c r="K93" i="18"/>
  <c r="J93" i="18"/>
  <c r="I93" i="18"/>
  <c r="H93" i="18"/>
  <c r="G93" i="18"/>
  <c r="F93" i="18"/>
  <c r="E93" i="18"/>
  <c r="D93" i="18"/>
  <c r="C93" i="18"/>
  <c r="B93" i="18"/>
  <c r="AD92" i="18"/>
  <c r="AC92" i="18"/>
  <c r="AB92" i="18"/>
  <c r="AA92" i="18"/>
  <c r="Z92" i="18"/>
  <c r="Y92" i="18"/>
  <c r="X92" i="18"/>
  <c r="W92" i="18"/>
  <c r="V92" i="18"/>
  <c r="U92" i="18"/>
  <c r="T92" i="18"/>
  <c r="S92" i="18"/>
  <c r="R92" i="18"/>
  <c r="Q92" i="18"/>
  <c r="P92" i="18"/>
  <c r="O92" i="18"/>
  <c r="N92" i="18"/>
  <c r="M92" i="18"/>
  <c r="L92" i="18"/>
  <c r="K92" i="18"/>
  <c r="J92" i="18"/>
  <c r="I92" i="18"/>
  <c r="H92" i="18"/>
  <c r="G92" i="18"/>
  <c r="F92" i="18"/>
  <c r="E92" i="18"/>
  <c r="D92" i="18"/>
  <c r="C92" i="18"/>
  <c r="B92" i="18"/>
  <c r="AD91" i="18"/>
  <c r="AC91" i="18"/>
  <c r="AB91" i="18"/>
  <c r="AA91" i="18"/>
  <c r="Z91" i="18"/>
  <c r="Y91" i="18"/>
  <c r="X91" i="18"/>
  <c r="W91" i="18"/>
  <c r="V91" i="18"/>
  <c r="U91" i="18"/>
  <c r="T91" i="18"/>
  <c r="S91" i="18"/>
  <c r="R91" i="18"/>
  <c r="Q91" i="18"/>
  <c r="P91" i="18"/>
  <c r="O91" i="18"/>
  <c r="N91" i="18"/>
  <c r="M91" i="18"/>
  <c r="L91" i="18"/>
  <c r="K91" i="18"/>
  <c r="J91" i="18"/>
  <c r="I91" i="18"/>
  <c r="H91" i="18"/>
  <c r="G91" i="18"/>
  <c r="F91" i="18"/>
  <c r="E91" i="18"/>
  <c r="D91" i="18"/>
  <c r="C91" i="18"/>
  <c r="B91" i="18"/>
  <c r="AD90" i="18"/>
  <c r="AC90" i="18"/>
  <c r="AB90" i="18"/>
  <c r="AA90" i="18"/>
  <c r="Z90" i="18"/>
  <c r="Y90" i="18"/>
  <c r="X90" i="18"/>
  <c r="W90" i="18"/>
  <c r="V90" i="18"/>
  <c r="U90" i="18"/>
  <c r="T90" i="18"/>
  <c r="S90" i="18"/>
  <c r="R90" i="18"/>
  <c r="Q90" i="18"/>
  <c r="P90" i="18"/>
  <c r="O90" i="18"/>
  <c r="N90" i="18"/>
  <c r="M90" i="18"/>
  <c r="L90" i="18"/>
  <c r="K90" i="18"/>
  <c r="J90" i="18"/>
  <c r="I90" i="18"/>
  <c r="H90" i="18"/>
  <c r="G90" i="18"/>
  <c r="F90" i="18"/>
  <c r="E90" i="18"/>
  <c r="D90" i="18"/>
  <c r="C90" i="18"/>
  <c r="B90" i="18"/>
  <c r="AD89" i="18"/>
  <c r="AC89" i="18"/>
  <c r="AB89" i="18"/>
  <c r="AA89" i="18"/>
  <c r="Z89" i="18"/>
  <c r="Y89" i="18"/>
  <c r="X89" i="18"/>
  <c r="W89" i="18"/>
  <c r="V89" i="18"/>
  <c r="U89" i="18"/>
  <c r="T89" i="18"/>
  <c r="S89" i="18"/>
  <c r="R89" i="18"/>
  <c r="Q89" i="18"/>
  <c r="P89" i="18"/>
  <c r="O89" i="18"/>
  <c r="N89" i="18"/>
  <c r="M89" i="18"/>
  <c r="L89" i="18"/>
  <c r="K89" i="18"/>
  <c r="J89" i="18"/>
  <c r="I89" i="18"/>
  <c r="H89" i="18"/>
  <c r="G89" i="18"/>
  <c r="F89" i="18"/>
  <c r="E89" i="18"/>
  <c r="D89" i="18"/>
  <c r="C89" i="18"/>
  <c r="B89" i="18"/>
  <c r="AD88" i="18"/>
  <c r="AC88" i="18"/>
  <c r="AB88" i="18"/>
  <c r="AA88" i="18"/>
  <c r="Z88" i="18"/>
  <c r="Y88" i="18"/>
  <c r="X88" i="18"/>
  <c r="W88" i="18"/>
  <c r="V88" i="18"/>
  <c r="U88" i="18"/>
  <c r="T88" i="18"/>
  <c r="S88" i="18"/>
  <c r="R88" i="18"/>
  <c r="Q88" i="18"/>
  <c r="P88" i="18"/>
  <c r="O88" i="18"/>
  <c r="N88" i="18"/>
  <c r="M88" i="18"/>
  <c r="L88" i="18"/>
  <c r="K88" i="18"/>
  <c r="J88" i="18"/>
  <c r="I88" i="18"/>
  <c r="H88" i="18"/>
  <c r="G88" i="18"/>
  <c r="F88" i="18"/>
  <c r="E88" i="18"/>
  <c r="D88" i="18"/>
  <c r="C88" i="18"/>
  <c r="B88" i="18"/>
  <c r="AC87" i="18"/>
  <c r="X87" i="18"/>
  <c r="V87" i="18"/>
  <c r="U87" i="18"/>
  <c r="S87" i="18"/>
  <c r="R87" i="18"/>
  <c r="Q87" i="18"/>
  <c r="P87" i="18"/>
  <c r="O87" i="18"/>
  <c r="N87" i="18"/>
  <c r="M87" i="18"/>
  <c r="L87" i="18"/>
  <c r="K87" i="18"/>
  <c r="J87" i="18"/>
  <c r="I87" i="18"/>
  <c r="H87" i="18"/>
  <c r="G87" i="18"/>
  <c r="F87" i="18"/>
  <c r="E87" i="18"/>
  <c r="D87" i="18"/>
  <c r="C87" i="18"/>
  <c r="B87" i="18"/>
  <c r="AD86" i="18"/>
  <c r="AC86" i="18"/>
  <c r="AB86" i="18"/>
  <c r="AA86" i="18"/>
  <c r="Z86" i="18"/>
  <c r="Y86" i="18"/>
  <c r="X86" i="18"/>
  <c r="W86" i="18"/>
  <c r="V86" i="18"/>
  <c r="U86" i="18"/>
  <c r="T86" i="18"/>
  <c r="S86" i="18"/>
  <c r="R86" i="18"/>
  <c r="Q86" i="18"/>
  <c r="P86" i="18"/>
  <c r="O86" i="18"/>
  <c r="N86" i="18"/>
  <c r="M86" i="18"/>
  <c r="L86" i="18"/>
  <c r="K86" i="18"/>
  <c r="J86" i="18"/>
  <c r="I86" i="18"/>
  <c r="H86" i="18"/>
  <c r="G86" i="18"/>
  <c r="F86" i="18"/>
  <c r="E86" i="18"/>
  <c r="D86" i="18"/>
  <c r="C86" i="18"/>
  <c r="B86" i="18"/>
  <c r="AD85" i="18"/>
  <c r="AC85" i="18"/>
  <c r="AB85" i="18"/>
  <c r="AA85" i="18"/>
  <c r="Z85" i="18"/>
  <c r="Y85" i="18"/>
  <c r="X85" i="18"/>
  <c r="W85" i="18"/>
  <c r="V85" i="18"/>
  <c r="U85" i="18"/>
  <c r="T85" i="18"/>
  <c r="S85" i="18"/>
  <c r="R85" i="18"/>
  <c r="Q85" i="18"/>
  <c r="P85" i="18"/>
  <c r="O85" i="18"/>
  <c r="N85" i="18"/>
  <c r="M85" i="18"/>
  <c r="L85" i="18"/>
  <c r="K85" i="18"/>
  <c r="J85" i="18"/>
  <c r="I85" i="18"/>
  <c r="H85" i="18"/>
  <c r="G85" i="18"/>
  <c r="F85" i="18"/>
  <c r="E85" i="18"/>
  <c r="D85" i="18"/>
  <c r="C85" i="18"/>
  <c r="B85" i="18"/>
  <c r="AD84" i="18"/>
  <c r="AC84" i="18"/>
  <c r="AB84" i="18"/>
  <c r="AA84" i="18"/>
  <c r="Z84" i="18"/>
  <c r="Y84" i="18"/>
  <c r="X84" i="18"/>
  <c r="W84" i="18"/>
  <c r="V84" i="18"/>
  <c r="U84" i="18"/>
  <c r="T84" i="18"/>
  <c r="S84" i="18"/>
  <c r="R84" i="18"/>
  <c r="Q84" i="18"/>
  <c r="P84" i="18"/>
  <c r="O84" i="18"/>
  <c r="N84" i="18"/>
  <c r="M84" i="18"/>
  <c r="L84" i="18"/>
  <c r="K84" i="18"/>
  <c r="J84" i="18"/>
  <c r="I84" i="18"/>
  <c r="H84" i="18"/>
  <c r="G84" i="18"/>
  <c r="F84" i="18"/>
  <c r="E84" i="18"/>
  <c r="D84" i="18"/>
  <c r="C84" i="18"/>
  <c r="B84" i="18"/>
  <c r="AD83" i="18"/>
  <c r="AC83" i="18"/>
  <c r="AB83" i="18"/>
  <c r="AA83" i="18"/>
  <c r="Z83" i="18"/>
  <c r="Y83" i="18"/>
  <c r="X83" i="18"/>
  <c r="W83" i="18"/>
  <c r="V83" i="18"/>
  <c r="U83" i="18"/>
  <c r="T83" i="18"/>
  <c r="S83" i="18"/>
  <c r="R83" i="18"/>
  <c r="Q83" i="18"/>
  <c r="P83" i="18"/>
  <c r="O83" i="18"/>
  <c r="N83" i="18"/>
  <c r="M83" i="18"/>
  <c r="L83" i="18"/>
  <c r="K83" i="18"/>
  <c r="J83" i="18"/>
  <c r="I83" i="18"/>
  <c r="H83" i="18"/>
  <c r="G83" i="18"/>
  <c r="F83" i="18"/>
  <c r="E83" i="18"/>
  <c r="D83" i="18"/>
  <c r="C83" i="18"/>
  <c r="B83" i="18"/>
  <c r="AD82" i="18"/>
  <c r="AC82" i="18"/>
  <c r="AB82" i="18"/>
  <c r="AA82" i="18"/>
  <c r="Z82" i="18"/>
  <c r="Y82" i="18"/>
  <c r="X82" i="18"/>
  <c r="W82" i="18"/>
  <c r="V82" i="18"/>
  <c r="U82" i="18"/>
  <c r="T82" i="18"/>
  <c r="S82" i="18"/>
  <c r="R82" i="18"/>
  <c r="Q82" i="18"/>
  <c r="P82" i="18"/>
  <c r="O82" i="18"/>
  <c r="N82" i="18"/>
  <c r="M82" i="18"/>
  <c r="L82" i="18"/>
  <c r="K82" i="18"/>
  <c r="J82" i="18"/>
  <c r="I82" i="18"/>
  <c r="H82" i="18"/>
  <c r="G82" i="18"/>
  <c r="F82" i="18"/>
  <c r="E82" i="18"/>
  <c r="D82" i="18"/>
  <c r="C82" i="18"/>
  <c r="B82" i="18"/>
  <c r="AD81" i="18"/>
  <c r="AC81" i="18"/>
  <c r="AB81" i="18"/>
  <c r="AA81" i="18"/>
  <c r="Z81" i="18"/>
  <c r="Y81" i="18"/>
  <c r="X81" i="18"/>
  <c r="W81" i="18"/>
  <c r="V81" i="18"/>
  <c r="U81" i="18"/>
  <c r="T81" i="18"/>
  <c r="S81" i="18"/>
  <c r="R81" i="18"/>
  <c r="Q81" i="18"/>
  <c r="P81" i="18"/>
  <c r="O81" i="18"/>
  <c r="N81" i="18"/>
  <c r="M81" i="18"/>
  <c r="L81" i="18"/>
  <c r="K81" i="18"/>
  <c r="J81" i="18"/>
  <c r="I81" i="18"/>
  <c r="H81" i="18"/>
  <c r="G81" i="18"/>
  <c r="F81" i="18"/>
  <c r="E81" i="18"/>
  <c r="D81" i="18"/>
  <c r="C81" i="18"/>
  <c r="B81" i="18"/>
  <c r="AD80" i="18"/>
  <c r="AC80" i="18"/>
  <c r="AB80" i="18"/>
  <c r="AA80" i="18"/>
  <c r="Z80" i="18"/>
  <c r="Y80" i="18"/>
  <c r="X80" i="18"/>
  <c r="W80" i="18"/>
  <c r="V80" i="18"/>
  <c r="U80" i="18"/>
  <c r="T80" i="18"/>
  <c r="S80" i="18"/>
  <c r="R80" i="18"/>
  <c r="Q80" i="18"/>
  <c r="P80" i="18"/>
  <c r="O80" i="18"/>
  <c r="N80" i="18"/>
  <c r="M80" i="18"/>
  <c r="L80" i="18"/>
  <c r="K80" i="18"/>
  <c r="J80" i="18"/>
  <c r="I80" i="18"/>
  <c r="H80" i="18"/>
  <c r="G80" i="18"/>
  <c r="F80" i="18"/>
  <c r="E80" i="18"/>
  <c r="D80" i="18"/>
  <c r="C80" i="18"/>
  <c r="B80" i="18"/>
  <c r="AD79" i="18"/>
  <c r="AC79" i="18"/>
  <c r="AB79" i="18"/>
  <c r="AA79" i="18"/>
  <c r="Z79" i="18"/>
  <c r="Y79" i="18"/>
  <c r="X79" i="18"/>
  <c r="W79" i="18"/>
  <c r="V79" i="18"/>
  <c r="U79" i="18"/>
  <c r="T79" i="18"/>
  <c r="S79" i="18"/>
  <c r="R79" i="18"/>
  <c r="Q79" i="18"/>
  <c r="P79" i="18"/>
  <c r="O79" i="18"/>
  <c r="N79" i="18"/>
  <c r="M79" i="18"/>
  <c r="L79" i="18"/>
  <c r="K79" i="18"/>
  <c r="J79" i="18"/>
  <c r="I79" i="18"/>
  <c r="H79" i="18"/>
  <c r="G79" i="18"/>
  <c r="F79" i="18"/>
  <c r="E79" i="18"/>
  <c r="D79" i="18"/>
  <c r="C79" i="18"/>
  <c r="B79" i="18"/>
  <c r="AD78" i="18"/>
  <c r="AC78" i="18"/>
  <c r="AB78" i="18"/>
  <c r="AA78" i="18"/>
  <c r="Z78" i="18"/>
  <c r="Y78" i="18"/>
  <c r="X78" i="18"/>
  <c r="W78" i="18"/>
  <c r="V78" i="18"/>
  <c r="U78" i="18"/>
  <c r="T78" i="18"/>
  <c r="S78" i="18"/>
  <c r="R78" i="18"/>
  <c r="Q78" i="18"/>
  <c r="P78" i="18"/>
  <c r="O78" i="18"/>
  <c r="N78" i="18"/>
  <c r="M78" i="18"/>
  <c r="L78" i="18"/>
  <c r="K78" i="18"/>
  <c r="J78" i="18"/>
  <c r="I78" i="18"/>
  <c r="H78" i="18"/>
  <c r="G78" i="18"/>
  <c r="F78" i="18"/>
  <c r="E78" i="18"/>
  <c r="D78" i="18"/>
  <c r="C78" i="18"/>
  <c r="B78" i="18"/>
  <c r="AD77" i="18"/>
  <c r="AC77" i="18"/>
  <c r="AB77" i="18"/>
  <c r="AA77" i="18"/>
  <c r="Z77" i="18"/>
  <c r="Y77" i="18"/>
  <c r="X77" i="18"/>
  <c r="W77" i="18"/>
  <c r="V77" i="18"/>
  <c r="U77" i="18"/>
  <c r="T77" i="18"/>
  <c r="S77" i="18"/>
  <c r="R77" i="18"/>
  <c r="Q77" i="18"/>
  <c r="P77" i="18"/>
  <c r="O77" i="18"/>
  <c r="N77" i="18"/>
  <c r="M77" i="18"/>
  <c r="L77" i="18"/>
  <c r="K77" i="18"/>
  <c r="J77" i="18"/>
  <c r="I77" i="18"/>
  <c r="H77" i="18"/>
  <c r="G77" i="18"/>
  <c r="F77" i="18"/>
  <c r="E77" i="18"/>
  <c r="D77" i="18"/>
  <c r="C77" i="18"/>
  <c r="B77" i="18"/>
  <c r="AD76" i="18"/>
  <c r="AC76" i="18"/>
  <c r="AB76" i="18"/>
  <c r="AA76" i="18"/>
  <c r="Z76" i="18"/>
  <c r="Y76" i="18"/>
  <c r="X76" i="18"/>
  <c r="W76" i="18"/>
  <c r="V76" i="18"/>
  <c r="U76" i="18"/>
  <c r="T76" i="18"/>
  <c r="S76" i="18"/>
  <c r="R76" i="18"/>
  <c r="Q76" i="18"/>
  <c r="P76" i="18"/>
  <c r="O76" i="18"/>
  <c r="N76" i="18"/>
  <c r="M76" i="18"/>
  <c r="L76" i="18"/>
  <c r="K76" i="18"/>
  <c r="J76" i="18"/>
  <c r="I76" i="18"/>
  <c r="H76" i="18"/>
  <c r="G76" i="18"/>
  <c r="F76" i="18"/>
  <c r="E76" i="18"/>
  <c r="D76" i="18"/>
  <c r="C76" i="18"/>
  <c r="B76" i="18"/>
  <c r="AD75" i="18"/>
  <c r="AC75" i="18"/>
  <c r="AB75" i="18"/>
  <c r="AA75" i="18"/>
  <c r="Z75" i="18"/>
  <c r="Y75" i="18"/>
  <c r="X75" i="18"/>
  <c r="W75" i="18"/>
  <c r="V75" i="18"/>
  <c r="U75" i="18"/>
  <c r="T75" i="18"/>
  <c r="S75" i="18"/>
  <c r="R75" i="18"/>
  <c r="Q75" i="18"/>
  <c r="P75" i="18"/>
  <c r="O75" i="18"/>
  <c r="N75" i="18"/>
  <c r="M75" i="18"/>
  <c r="L75" i="18"/>
  <c r="K75" i="18"/>
  <c r="J75" i="18"/>
  <c r="I75" i="18"/>
  <c r="H75" i="18"/>
  <c r="G75" i="18"/>
  <c r="F75" i="18"/>
  <c r="E75" i="18"/>
  <c r="D75" i="18"/>
  <c r="C75" i="18"/>
  <c r="B75" i="18"/>
  <c r="AD74" i="18"/>
  <c r="AC74" i="18"/>
  <c r="AB74" i="18"/>
  <c r="AA74" i="18"/>
  <c r="Z74" i="18"/>
  <c r="Y74" i="18"/>
  <c r="X74" i="18"/>
  <c r="W74" i="18"/>
  <c r="V74" i="18"/>
  <c r="U74" i="18"/>
  <c r="T74" i="18"/>
  <c r="S74" i="18"/>
  <c r="R74" i="18"/>
  <c r="Q74" i="18"/>
  <c r="P74" i="18"/>
  <c r="O74" i="18"/>
  <c r="N74" i="18"/>
  <c r="M74" i="18"/>
  <c r="L74" i="18"/>
  <c r="K74" i="18"/>
  <c r="J74" i="18"/>
  <c r="I74" i="18"/>
  <c r="H74" i="18"/>
  <c r="G74" i="18"/>
  <c r="F74" i="18"/>
  <c r="E74" i="18"/>
  <c r="D74" i="18"/>
  <c r="C74" i="18"/>
  <c r="B74" i="18"/>
  <c r="AD73" i="18"/>
  <c r="AC73" i="18"/>
  <c r="AB73" i="18"/>
  <c r="AA73" i="18"/>
  <c r="Z73" i="18"/>
  <c r="Y73" i="18"/>
  <c r="X73" i="18"/>
  <c r="W73" i="18"/>
  <c r="V73" i="18"/>
  <c r="U73" i="18"/>
  <c r="T73" i="18"/>
  <c r="S73" i="18"/>
  <c r="R73" i="18"/>
  <c r="Q73" i="18"/>
  <c r="P73" i="18"/>
  <c r="O73" i="18"/>
  <c r="N73" i="18"/>
  <c r="M73" i="18"/>
  <c r="L73" i="18"/>
  <c r="K73" i="18"/>
  <c r="J73" i="18"/>
  <c r="I73" i="18"/>
  <c r="H73" i="18"/>
  <c r="G73" i="18"/>
  <c r="F73" i="18"/>
  <c r="E73" i="18"/>
  <c r="D73" i="18"/>
  <c r="C73" i="18"/>
  <c r="B73" i="18"/>
  <c r="AD72" i="18"/>
  <c r="AC72" i="18"/>
  <c r="AB72" i="18"/>
  <c r="AA72" i="18"/>
  <c r="Z72" i="18"/>
  <c r="Y72" i="18"/>
  <c r="X72" i="18"/>
  <c r="W72" i="18"/>
  <c r="V72" i="18"/>
  <c r="U72" i="18"/>
  <c r="T72" i="18"/>
  <c r="S72" i="18"/>
  <c r="R72" i="18"/>
  <c r="Q72" i="18"/>
  <c r="P72" i="18"/>
  <c r="O72" i="18"/>
  <c r="N72" i="18"/>
  <c r="M72" i="18"/>
  <c r="L72" i="18"/>
  <c r="K72" i="18"/>
  <c r="J72" i="18"/>
  <c r="I72" i="18"/>
  <c r="H72" i="18"/>
  <c r="G72" i="18"/>
  <c r="F72" i="18"/>
  <c r="E72" i="18"/>
  <c r="D72" i="18"/>
  <c r="C72" i="18"/>
  <c r="B72" i="18"/>
  <c r="AD71" i="18"/>
  <c r="AC71" i="18"/>
  <c r="AB71" i="18"/>
  <c r="AA71" i="18"/>
  <c r="Z71" i="18"/>
  <c r="Y71" i="18"/>
  <c r="X71" i="18"/>
  <c r="W71" i="18"/>
  <c r="V71" i="18"/>
  <c r="U71" i="18"/>
  <c r="T71" i="18"/>
  <c r="S71" i="18"/>
  <c r="R71" i="18"/>
  <c r="Q71" i="18"/>
  <c r="P71" i="18"/>
  <c r="O71" i="18"/>
  <c r="N71" i="18"/>
  <c r="M71" i="18"/>
  <c r="L71" i="18"/>
  <c r="K71" i="18"/>
  <c r="J71" i="18"/>
  <c r="I71" i="18"/>
  <c r="H71" i="18"/>
  <c r="G71" i="18"/>
  <c r="F71" i="18"/>
  <c r="E71" i="18"/>
  <c r="D71" i="18"/>
  <c r="C71" i="18"/>
  <c r="B71" i="18"/>
  <c r="AD70" i="18"/>
  <c r="AC70" i="18"/>
  <c r="AB70" i="18"/>
  <c r="AA70" i="18"/>
  <c r="Z70" i="18"/>
  <c r="Y70" i="18"/>
  <c r="X70" i="18"/>
  <c r="W70" i="18"/>
  <c r="V70" i="18"/>
  <c r="U70" i="18"/>
  <c r="T70" i="18"/>
  <c r="S70" i="18"/>
  <c r="R70" i="18"/>
  <c r="Q70" i="18"/>
  <c r="P70" i="18"/>
  <c r="O70" i="18"/>
  <c r="N70" i="18"/>
  <c r="M70" i="18"/>
  <c r="L70" i="18"/>
  <c r="K70" i="18"/>
  <c r="J70" i="18"/>
  <c r="I70" i="18"/>
  <c r="H70" i="18"/>
  <c r="G70" i="18"/>
  <c r="F70" i="18"/>
  <c r="E70" i="18"/>
  <c r="D70" i="18"/>
  <c r="C70" i="18"/>
  <c r="B70" i="18"/>
  <c r="AD69" i="18"/>
  <c r="AC69" i="18"/>
  <c r="AB69" i="18"/>
  <c r="AA69" i="18"/>
  <c r="Z69" i="18"/>
  <c r="Y69" i="18"/>
  <c r="X69" i="18"/>
  <c r="W69" i="18"/>
  <c r="V69" i="18"/>
  <c r="U69" i="18"/>
  <c r="T69" i="18"/>
  <c r="S69" i="18"/>
  <c r="R69" i="18"/>
  <c r="Q69" i="18"/>
  <c r="P69" i="18"/>
  <c r="O69" i="18"/>
  <c r="N69" i="18"/>
  <c r="M69" i="18"/>
  <c r="L69" i="18"/>
  <c r="K69" i="18"/>
  <c r="J69" i="18"/>
  <c r="I69" i="18"/>
  <c r="H69" i="18"/>
  <c r="G69" i="18"/>
  <c r="F69" i="18"/>
  <c r="E69" i="18"/>
  <c r="D69" i="18"/>
  <c r="C69" i="18"/>
  <c r="B69" i="18"/>
  <c r="AD68" i="18"/>
  <c r="AC68" i="18"/>
  <c r="AB68" i="18"/>
  <c r="AA68" i="18"/>
  <c r="Z68" i="18"/>
  <c r="Y68" i="18"/>
  <c r="X68" i="18"/>
  <c r="W68" i="18"/>
  <c r="V68" i="18"/>
  <c r="U68" i="18"/>
  <c r="T68" i="18"/>
  <c r="S68" i="18"/>
  <c r="R68" i="18"/>
  <c r="Q68" i="18"/>
  <c r="P68" i="18"/>
  <c r="O68" i="18"/>
  <c r="N68" i="18"/>
  <c r="M68" i="18"/>
  <c r="L68" i="18"/>
  <c r="K68" i="18"/>
  <c r="J68" i="18"/>
  <c r="I68" i="18"/>
  <c r="H68" i="18"/>
  <c r="G68" i="18"/>
  <c r="F68" i="18"/>
  <c r="E68" i="18"/>
  <c r="D68" i="18"/>
  <c r="C68" i="18"/>
  <c r="B68" i="18"/>
  <c r="AD67" i="18"/>
  <c r="AC67" i="18"/>
  <c r="AB67" i="18"/>
  <c r="AA67" i="18"/>
  <c r="Z67" i="18"/>
  <c r="Y67" i="18"/>
  <c r="X67" i="18"/>
  <c r="W67" i="18"/>
  <c r="V67" i="18"/>
  <c r="U67" i="18"/>
  <c r="T67" i="18"/>
  <c r="S67" i="18"/>
  <c r="R67" i="18"/>
  <c r="Q67" i="18"/>
  <c r="P67" i="18"/>
  <c r="O67" i="18"/>
  <c r="N67" i="18"/>
  <c r="M67" i="18"/>
  <c r="L67" i="18"/>
  <c r="K67" i="18"/>
  <c r="J67" i="18"/>
  <c r="I67" i="18"/>
  <c r="H67" i="18"/>
  <c r="G67" i="18"/>
  <c r="F67" i="18"/>
  <c r="E67" i="18"/>
  <c r="D67" i="18"/>
  <c r="C67" i="18"/>
  <c r="B67" i="18"/>
  <c r="AD66" i="18"/>
  <c r="AC66" i="18"/>
  <c r="AB66" i="18"/>
  <c r="AA66" i="18"/>
  <c r="Z66" i="18"/>
  <c r="Y66" i="18"/>
  <c r="X66" i="18"/>
  <c r="W66" i="18"/>
  <c r="V66" i="18"/>
  <c r="U66" i="18"/>
  <c r="T66" i="18"/>
  <c r="S66" i="18"/>
  <c r="R66" i="18"/>
  <c r="Q66" i="18"/>
  <c r="P66" i="18"/>
  <c r="O66" i="18"/>
  <c r="N66" i="18"/>
  <c r="M66" i="18"/>
  <c r="L66" i="18"/>
  <c r="K66" i="18"/>
  <c r="J66" i="18"/>
  <c r="I66" i="18"/>
  <c r="H66" i="18"/>
  <c r="G66" i="18"/>
  <c r="F66" i="18"/>
  <c r="E66" i="18"/>
  <c r="D66" i="18"/>
  <c r="C66" i="18"/>
  <c r="B66" i="18"/>
  <c r="AD65" i="18"/>
  <c r="AC65" i="18"/>
  <c r="AB65" i="18"/>
  <c r="AA65" i="18"/>
  <c r="Z65" i="18"/>
  <c r="Y65" i="18"/>
  <c r="X65" i="18"/>
  <c r="W65" i="18"/>
  <c r="V65" i="18"/>
  <c r="U65" i="18"/>
  <c r="T65" i="18"/>
  <c r="S65" i="18"/>
  <c r="R65" i="18"/>
  <c r="Q65" i="18"/>
  <c r="P65" i="18"/>
  <c r="O65" i="18"/>
  <c r="N65" i="18"/>
  <c r="M65" i="18"/>
  <c r="L65" i="18"/>
  <c r="K65" i="18"/>
  <c r="J65" i="18"/>
  <c r="I65" i="18"/>
  <c r="H65" i="18"/>
  <c r="G65" i="18"/>
  <c r="F65" i="18"/>
  <c r="E65" i="18"/>
  <c r="D65" i="18"/>
  <c r="C65" i="18"/>
  <c r="B65" i="18"/>
  <c r="AD64" i="18"/>
  <c r="AC64" i="18"/>
  <c r="AB64" i="18"/>
  <c r="AA64" i="18"/>
  <c r="Z64" i="18"/>
  <c r="Y64" i="18"/>
  <c r="X64" i="18"/>
  <c r="W64" i="18"/>
  <c r="V64" i="18"/>
  <c r="U64" i="18"/>
  <c r="T64" i="18"/>
  <c r="S64" i="18"/>
  <c r="R64" i="18"/>
  <c r="Q64" i="18"/>
  <c r="P64" i="18"/>
  <c r="O64" i="18"/>
  <c r="N64" i="18"/>
  <c r="M64" i="18"/>
  <c r="L64" i="18"/>
  <c r="K64" i="18"/>
  <c r="J64" i="18"/>
  <c r="I64" i="18"/>
  <c r="H64" i="18"/>
  <c r="G64" i="18"/>
  <c r="F64" i="18"/>
  <c r="E64" i="18"/>
  <c r="D64" i="18"/>
  <c r="C64" i="18"/>
  <c r="B64" i="18"/>
  <c r="AD63" i="18"/>
  <c r="AC63" i="18"/>
  <c r="AB63" i="18"/>
  <c r="AA63" i="18"/>
  <c r="Z63" i="18"/>
  <c r="Y63" i="18"/>
  <c r="X63" i="18"/>
  <c r="W63" i="18"/>
  <c r="V63" i="18"/>
  <c r="U63" i="18"/>
  <c r="T63" i="18"/>
  <c r="S63" i="18"/>
  <c r="R63" i="18"/>
  <c r="Q63" i="18"/>
  <c r="P63" i="18"/>
  <c r="O63" i="18"/>
  <c r="N63" i="18"/>
  <c r="M63" i="18"/>
  <c r="L63" i="18"/>
  <c r="K63" i="18"/>
  <c r="J63" i="18"/>
  <c r="I63" i="18"/>
  <c r="H63" i="18"/>
  <c r="G63" i="18"/>
  <c r="F63" i="18"/>
  <c r="E63" i="18"/>
  <c r="D63" i="18"/>
  <c r="C63" i="18"/>
  <c r="B63" i="18"/>
  <c r="AD62" i="18"/>
  <c r="AC62" i="18"/>
  <c r="AB62" i="18"/>
  <c r="AA62" i="18"/>
  <c r="Z62" i="18"/>
  <c r="Y62" i="18"/>
  <c r="X62" i="18"/>
  <c r="W62" i="18"/>
  <c r="V62" i="18"/>
  <c r="U62" i="18"/>
  <c r="T62" i="18"/>
  <c r="S62" i="18"/>
  <c r="R62" i="18"/>
  <c r="Q62" i="18"/>
  <c r="P62" i="18"/>
  <c r="O62" i="18"/>
  <c r="N62" i="18"/>
  <c r="M62" i="18"/>
  <c r="L62" i="18"/>
  <c r="K62" i="18"/>
  <c r="J62" i="18"/>
  <c r="I62" i="18"/>
  <c r="H62" i="18"/>
  <c r="G62" i="18"/>
  <c r="F62" i="18"/>
  <c r="E62" i="18"/>
  <c r="D62" i="18"/>
  <c r="C62" i="18"/>
  <c r="B62" i="18"/>
  <c r="AD61" i="18"/>
  <c r="AC61" i="18"/>
  <c r="AB61" i="18"/>
  <c r="AA61" i="18"/>
  <c r="Z61" i="18"/>
  <c r="Y61" i="18"/>
  <c r="X61" i="18"/>
  <c r="W61" i="18"/>
  <c r="V61" i="18"/>
  <c r="U61" i="18"/>
  <c r="T61" i="18"/>
  <c r="S61" i="18"/>
  <c r="R61" i="18"/>
  <c r="Q61" i="18"/>
  <c r="P61" i="18"/>
  <c r="O61" i="18"/>
  <c r="N61" i="18"/>
  <c r="M61" i="18"/>
  <c r="L61" i="18"/>
  <c r="K61" i="18"/>
  <c r="J61" i="18"/>
  <c r="I61" i="18"/>
  <c r="H61" i="18"/>
  <c r="G61" i="18"/>
  <c r="F61" i="18"/>
  <c r="E61" i="18"/>
  <c r="D61" i="18"/>
  <c r="C61" i="18"/>
  <c r="B61" i="18"/>
  <c r="AD60" i="18"/>
  <c r="AC60" i="18"/>
  <c r="AB60" i="18"/>
  <c r="AA60" i="18"/>
  <c r="Z60" i="18"/>
  <c r="Y60" i="18"/>
  <c r="X60" i="18"/>
  <c r="W60" i="18"/>
  <c r="V60" i="18"/>
  <c r="U60" i="18"/>
  <c r="T60" i="18"/>
  <c r="S60" i="18"/>
  <c r="R60" i="18"/>
  <c r="Q60" i="18"/>
  <c r="P60" i="18"/>
  <c r="O60" i="18"/>
  <c r="N60" i="18"/>
  <c r="M60" i="18"/>
  <c r="L60" i="18"/>
  <c r="K60" i="18"/>
  <c r="J60" i="18"/>
  <c r="I60" i="18"/>
  <c r="H60" i="18"/>
  <c r="G60" i="18"/>
  <c r="F60" i="18"/>
  <c r="E60" i="18"/>
  <c r="D60" i="18"/>
  <c r="C60" i="18"/>
  <c r="B60" i="18"/>
  <c r="AD59" i="18"/>
  <c r="AC59" i="18"/>
  <c r="AB59" i="18"/>
  <c r="AA59" i="18"/>
  <c r="Z59" i="18"/>
  <c r="Y59" i="18"/>
  <c r="X59" i="18"/>
  <c r="W59" i="18"/>
  <c r="V59" i="18"/>
  <c r="U59" i="18"/>
  <c r="T59" i="18"/>
  <c r="S59" i="18"/>
  <c r="R59" i="18"/>
  <c r="Q59" i="18"/>
  <c r="P59" i="18"/>
  <c r="O59" i="18"/>
  <c r="N59" i="18"/>
  <c r="M59" i="18"/>
  <c r="L59" i="18"/>
  <c r="K59" i="18"/>
  <c r="J59" i="18"/>
  <c r="I59" i="18"/>
  <c r="H59" i="18"/>
  <c r="G59" i="18"/>
  <c r="F59" i="18"/>
  <c r="E59" i="18"/>
  <c r="D59" i="18"/>
  <c r="C59" i="18"/>
  <c r="B59" i="18"/>
  <c r="AC58" i="18"/>
  <c r="X58" i="18"/>
  <c r="V58" i="18"/>
  <c r="U58" i="18"/>
  <c r="T58" i="18"/>
  <c r="S58" i="18"/>
  <c r="R58" i="18"/>
  <c r="Q58" i="18"/>
  <c r="P58" i="18"/>
  <c r="O58" i="18"/>
  <c r="N58" i="18"/>
  <c r="M58" i="18"/>
  <c r="L58" i="18"/>
  <c r="K58" i="18"/>
  <c r="J58" i="18"/>
  <c r="I58" i="18"/>
  <c r="H58" i="18"/>
  <c r="G58" i="18"/>
  <c r="F58" i="18"/>
  <c r="E58" i="18"/>
  <c r="D58" i="18"/>
  <c r="C58" i="18"/>
  <c r="B58" i="18"/>
  <c r="AD57" i="18"/>
  <c r="AC57" i="18"/>
  <c r="AB57" i="18"/>
  <c r="AA57" i="18"/>
  <c r="Z57" i="18"/>
  <c r="Y57" i="18"/>
  <c r="X57" i="18"/>
  <c r="W57" i="18"/>
  <c r="V57" i="18"/>
  <c r="U57" i="18"/>
  <c r="T57" i="18"/>
  <c r="S57" i="18"/>
  <c r="R57" i="18"/>
  <c r="Q57" i="18"/>
  <c r="P57" i="18"/>
  <c r="O57" i="18"/>
  <c r="N57" i="18"/>
  <c r="M57" i="18"/>
  <c r="L57" i="18"/>
  <c r="K57" i="18"/>
  <c r="J57" i="18"/>
  <c r="I57" i="18"/>
  <c r="H57" i="18"/>
  <c r="G57" i="18"/>
  <c r="F57" i="18"/>
  <c r="E57" i="18"/>
  <c r="D57" i="18"/>
  <c r="C57" i="18"/>
  <c r="B57" i="18"/>
  <c r="AD56" i="18"/>
  <c r="AC56" i="18"/>
  <c r="AB56" i="18"/>
  <c r="AA56" i="18"/>
  <c r="Z56" i="18"/>
  <c r="Y56" i="18"/>
  <c r="X56" i="18"/>
  <c r="W56" i="18"/>
  <c r="V56" i="18"/>
  <c r="U56" i="18"/>
  <c r="T56" i="18"/>
  <c r="S56" i="18"/>
  <c r="R56" i="18"/>
  <c r="Q56" i="18"/>
  <c r="P56" i="18"/>
  <c r="O56" i="18"/>
  <c r="N56" i="18"/>
  <c r="M56" i="18"/>
  <c r="L56" i="18"/>
  <c r="K56" i="18"/>
  <c r="J56" i="18"/>
  <c r="I56" i="18"/>
  <c r="H56" i="18"/>
  <c r="G56" i="18"/>
  <c r="F56" i="18"/>
  <c r="E56" i="18"/>
  <c r="D56" i="18"/>
  <c r="C56" i="18"/>
  <c r="B56" i="18"/>
  <c r="AD55" i="18"/>
  <c r="AC55" i="18"/>
  <c r="AB55" i="18"/>
  <c r="AA55" i="18"/>
  <c r="Z55" i="18"/>
  <c r="Y55" i="18"/>
  <c r="X55" i="18"/>
  <c r="W55" i="18"/>
  <c r="V55" i="18"/>
  <c r="U55" i="18"/>
  <c r="T55" i="18"/>
  <c r="S55" i="18"/>
  <c r="R55" i="18"/>
  <c r="Q55" i="18"/>
  <c r="P55" i="18"/>
  <c r="O55" i="18"/>
  <c r="N55" i="18"/>
  <c r="M55" i="18"/>
  <c r="L55" i="18"/>
  <c r="K55" i="18"/>
  <c r="J55" i="18"/>
  <c r="I55" i="18"/>
  <c r="H55" i="18"/>
  <c r="G55" i="18"/>
  <c r="F55" i="18"/>
  <c r="E55" i="18"/>
  <c r="D55" i="18"/>
  <c r="C55" i="18"/>
  <c r="B55" i="18"/>
  <c r="AD54" i="18"/>
  <c r="AC54" i="18"/>
  <c r="AB54" i="18"/>
  <c r="AA54" i="18"/>
  <c r="Z54" i="18"/>
  <c r="Y54" i="18"/>
  <c r="X54" i="18"/>
  <c r="W54" i="18"/>
  <c r="V54" i="18"/>
  <c r="U54" i="18"/>
  <c r="T54" i="18"/>
  <c r="S54" i="18"/>
  <c r="R54" i="18"/>
  <c r="Q54" i="18"/>
  <c r="P54" i="18"/>
  <c r="O54" i="18"/>
  <c r="N54" i="18"/>
  <c r="M54" i="18"/>
  <c r="L54" i="18"/>
  <c r="K54" i="18"/>
  <c r="J54" i="18"/>
  <c r="I54" i="18"/>
  <c r="H54" i="18"/>
  <c r="G54" i="18"/>
  <c r="F54" i="18"/>
  <c r="E54" i="18"/>
  <c r="D54" i="18"/>
  <c r="C54" i="18"/>
  <c r="B54" i="18"/>
  <c r="AD53" i="18"/>
  <c r="AC53" i="18"/>
  <c r="AB53" i="18"/>
  <c r="AA53" i="18"/>
  <c r="Z53" i="18"/>
  <c r="Y53" i="18"/>
  <c r="X53" i="18"/>
  <c r="W53" i="18"/>
  <c r="V53" i="18"/>
  <c r="U53" i="18"/>
  <c r="T53" i="18"/>
  <c r="S53" i="18"/>
  <c r="R53" i="18"/>
  <c r="Q53" i="18"/>
  <c r="P53" i="18"/>
  <c r="O53" i="18"/>
  <c r="N53" i="18"/>
  <c r="M53" i="18"/>
  <c r="L53" i="18"/>
  <c r="K53" i="18"/>
  <c r="J53" i="18"/>
  <c r="I53" i="18"/>
  <c r="H53" i="18"/>
  <c r="G53" i="18"/>
  <c r="F53" i="18"/>
  <c r="E53" i="18"/>
  <c r="D53" i="18"/>
  <c r="C53" i="18"/>
  <c r="B53" i="18"/>
  <c r="AD52" i="18"/>
  <c r="AC52" i="18"/>
  <c r="X52" i="18"/>
  <c r="V52" i="18"/>
  <c r="U52" i="18"/>
  <c r="T52" i="18"/>
  <c r="S52" i="18"/>
  <c r="R52" i="18"/>
  <c r="Q52" i="18"/>
  <c r="P52" i="18"/>
  <c r="O52" i="18"/>
  <c r="N52" i="18"/>
  <c r="M52" i="18"/>
  <c r="L52" i="18"/>
  <c r="K52" i="18"/>
  <c r="J52" i="18"/>
  <c r="I52" i="18"/>
  <c r="H52" i="18"/>
  <c r="G52" i="18"/>
  <c r="F52" i="18"/>
  <c r="E52" i="18"/>
  <c r="D52" i="18"/>
  <c r="C52" i="18"/>
  <c r="B52" i="18"/>
  <c r="AD51" i="18"/>
  <c r="AC51" i="18"/>
  <c r="AB51" i="18"/>
  <c r="AA51" i="18"/>
  <c r="Z51" i="18"/>
  <c r="Y51" i="18"/>
  <c r="X51" i="18"/>
  <c r="W51" i="18"/>
  <c r="V51" i="18"/>
  <c r="U51" i="18"/>
  <c r="T51" i="18"/>
  <c r="S51" i="18"/>
  <c r="R51" i="18"/>
  <c r="Q51" i="18"/>
  <c r="P51" i="18"/>
  <c r="O51" i="18"/>
  <c r="N51" i="18"/>
  <c r="M51" i="18"/>
  <c r="L51" i="18"/>
  <c r="K51" i="18"/>
  <c r="J51" i="18"/>
  <c r="I51" i="18"/>
  <c r="H51" i="18"/>
  <c r="G51" i="18"/>
  <c r="F51" i="18"/>
  <c r="E51" i="18"/>
  <c r="D51" i="18"/>
  <c r="C51" i="18"/>
  <c r="B51" i="18"/>
  <c r="AD50" i="18"/>
  <c r="AC50" i="18"/>
  <c r="AB50" i="18"/>
  <c r="AA50" i="18"/>
  <c r="Z50" i="18"/>
  <c r="Y50" i="18"/>
  <c r="X50" i="18"/>
  <c r="W50" i="18"/>
  <c r="V50" i="18"/>
  <c r="U50" i="18"/>
  <c r="T50" i="18"/>
  <c r="S50" i="18"/>
  <c r="R50" i="18"/>
  <c r="Q50" i="18"/>
  <c r="P50" i="18"/>
  <c r="O50" i="18"/>
  <c r="N50" i="18"/>
  <c r="M50" i="18"/>
  <c r="L50" i="18"/>
  <c r="K50" i="18"/>
  <c r="J50" i="18"/>
  <c r="I50" i="18"/>
  <c r="H50" i="18"/>
  <c r="G50" i="18"/>
  <c r="F50" i="18"/>
  <c r="E50" i="18"/>
  <c r="D50" i="18"/>
  <c r="C50" i="18"/>
  <c r="B50" i="18"/>
  <c r="AD49" i="18"/>
  <c r="AC49" i="18"/>
  <c r="AB49" i="18"/>
  <c r="AA49" i="18"/>
  <c r="Z49" i="18"/>
  <c r="Y49" i="18"/>
  <c r="X49" i="18"/>
  <c r="W49" i="18"/>
  <c r="V49" i="18"/>
  <c r="U49" i="18"/>
  <c r="T49" i="18"/>
  <c r="S49" i="18"/>
  <c r="R49" i="18"/>
  <c r="Q49" i="18"/>
  <c r="P49" i="18"/>
  <c r="O49" i="18"/>
  <c r="N49" i="18"/>
  <c r="M49" i="18"/>
  <c r="L49" i="18"/>
  <c r="K49" i="18"/>
  <c r="J49" i="18"/>
  <c r="I49" i="18"/>
  <c r="H49" i="18"/>
  <c r="G49" i="18"/>
  <c r="F49" i="18"/>
  <c r="E49" i="18"/>
  <c r="D49" i="18"/>
  <c r="C49" i="18"/>
  <c r="B49" i="18"/>
  <c r="AD48" i="18"/>
  <c r="AC48" i="18"/>
  <c r="AB48" i="18"/>
  <c r="AA48" i="18"/>
  <c r="Z48" i="18"/>
  <c r="Y48" i="18"/>
  <c r="X48" i="18"/>
  <c r="W48" i="18"/>
  <c r="V48" i="18"/>
  <c r="U48" i="18"/>
  <c r="T48" i="18"/>
  <c r="S48" i="18"/>
  <c r="R48" i="18"/>
  <c r="Q48" i="18"/>
  <c r="P48" i="18"/>
  <c r="O48" i="18"/>
  <c r="N48" i="18"/>
  <c r="M48" i="18"/>
  <c r="L48" i="18"/>
  <c r="K48" i="18"/>
  <c r="J48" i="18"/>
  <c r="I48" i="18"/>
  <c r="H48" i="18"/>
  <c r="G48" i="18"/>
  <c r="F48" i="18"/>
  <c r="E48" i="18"/>
  <c r="D48" i="18"/>
  <c r="C48" i="18"/>
  <c r="B48" i="18"/>
  <c r="AD47" i="18"/>
  <c r="AC47" i="18"/>
  <c r="AB47" i="18"/>
  <c r="AA47" i="18"/>
  <c r="Z47" i="18"/>
  <c r="Y47" i="18"/>
  <c r="X47" i="18"/>
  <c r="W47" i="18"/>
  <c r="V47" i="18"/>
  <c r="U47" i="18"/>
  <c r="T47" i="18"/>
  <c r="S47" i="18"/>
  <c r="R47" i="18"/>
  <c r="Q47" i="18"/>
  <c r="P47" i="18"/>
  <c r="O47" i="18"/>
  <c r="N47" i="18"/>
  <c r="M47" i="18"/>
  <c r="L47" i="18"/>
  <c r="K47" i="18"/>
  <c r="J47" i="18"/>
  <c r="I47" i="18"/>
  <c r="H47" i="18"/>
  <c r="G47" i="18"/>
  <c r="F47" i="18"/>
  <c r="E47" i="18"/>
  <c r="D47" i="18"/>
  <c r="C47" i="18"/>
  <c r="B47" i="18"/>
  <c r="AD46" i="18"/>
  <c r="AC46" i="18"/>
  <c r="AB46" i="18"/>
  <c r="AA46" i="18"/>
  <c r="Z46" i="18"/>
  <c r="Y46" i="18"/>
  <c r="X46" i="18"/>
  <c r="W46" i="18"/>
  <c r="V46" i="18"/>
  <c r="U46" i="18"/>
  <c r="T46" i="18"/>
  <c r="S46" i="18"/>
  <c r="R46" i="18"/>
  <c r="Q46" i="18"/>
  <c r="P46" i="18"/>
  <c r="O46" i="18"/>
  <c r="N46" i="18"/>
  <c r="M46" i="18"/>
  <c r="L46" i="18"/>
  <c r="K46" i="18"/>
  <c r="J46" i="18"/>
  <c r="I46" i="18"/>
  <c r="H46" i="18"/>
  <c r="G46" i="18"/>
  <c r="F46" i="18"/>
  <c r="E46" i="18"/>
  <c r="D46" i="18"/>
  <c r="C46" i="18"/>
  <c r="B46" i="18"/>
  <c r="AD45" i="18"/>
  <c r="AC45" i="18"/>
  <c r="AB45" i="18"/>
  <c r="AA45" i="18"/>
  <c r="Z45" i="18"/>
  <c r="Y45" i="18"/>
  <c r="X45" i="18"/>
  <c r="W45" i="18"/>
  <c r="V45" i="18"/>
  <c r="U45" i="18"/>
  <c r="T45" i="18"/>
  <c r="S45" i="18"/>
  <c r="R45" i="18"/>
  <c r="Q45" i="18"/>
  <c r="P45" i="18"/>
  <c r="O45" i="18"/>
  <c r="N45" i="18"/>
  <c r="M45" i="18"/>
  <c r="L45" i="18"/>
  <c r="K45" i="18"/>
  <c r="J45" i="18"/>
  <c r="I45" i="18"/>
  <c r="H45" i="18"/>
  <c r="G45" i="18"/>
  <c r="F45" i="18"/>
  <c r="E45" i="18"/>
  <c r="D45" i="18"/>
  <c r="C45" i="18"/>
  <c r="B45"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B44"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B43"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B42" i="18"/>
  <c r="AD41" i="18"/>
  <c r="AC41" i="18"/>
  <c r="AB41" i="18"/>
  <c r="AA41" i="18"/>
  <c r="Z41" i="18"/>
  <c r="Y41" i="18"/>
  <c r="X41" i="18"/>
  <c r="W41" i="18"/>
  <c r="V41" i="18"/>
  <c r="U41" i="18"/>
  <c r="T41" i="18"/>
  <c r="S41" i="18"/>
  <c r="R41" i="18"/>
  <c r="Q41" i="18"/>
  <c r="P41" i="18"/>
  <c r="O41" i="18"/>
  <c r="N41" i="18"/>
  <c r="M41" i="18"/>
  <c r="L41" i="18"/>
  <c r="K41" i="18"/>
  <c r="J41" i="18"/>
  <c r="I41" i="18"/>
  <c r="H41" i="18"/>
  <c r="G41" i="18"/>
  <c r="F41" i="18"/>
  <c r="E41" i="18"/>
  <c r="D41" i="18"/>
  <c r="C41" i="18"/>
  <c r="B41" i="18"/>
  <c r="AC40" i="18"/>
  <c r="X40" i="18"/>
  <c r="W40" i="18"/>
  <c r="V40" i="18"/>
  <c r="U40" i="18"/>
  <c r="S40" i="18"/>
  <c r="R40" i="18"/>
  <c r="Q40" i="18"/>
  <c r="P40" i="18"/>
  <c r="O40" i="18"/>
  <c r="N40" i="18"/>
  <c r="M40" i="18"/>
  <c r="L40" i="18"/>
  <c r="K40" i="18"/>
  <c r="J40" i="18"/>
  <c r="I40" i="18"/>
  <c r="H40" i="18"/>
  <c r="G40" i="18"/>
  <c r="F40" i="18"/>
  <c r="E40" i="18"/>
  <c r="D40" i="18"/>
  <c r="C40" i="18"/>
  <c r="B40" i="18"/>
  <c r="C27" i="16"/>
  <c r="C22" i="16"/>
  <c r="C10" i="16"/>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3" i="14"/>
  <c r="F42"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1" i="14"/>
  <c r="F10" i="14"/>
  <c r="F9" i="14"/>
  <c r="F8" i="14"/>
  <c r="F7" i="14"/>
  <c r="F6" i="14"/>
  <c r="F5" i="14"/>
  <c r="F4" i="14"/>
  <c r="F3" i="14"/>
  <c r="W73" i="6"/>
  <c r="T97" i="11" s="1"/>
  <c r="T20" i="20"/>
  <c r="W78" i="6"/>
  <c r="T64" i="8" s="1"/>
  <c r="W79" i="6"/>
  <c r="W80" i="6"/>
  <c r="W106" i="6"/>
  <c r="W132" i="6"/>
  <c r="AC78" i="6"/>
  <c r="AC79" i="6"/>
  <c r="AA78" i="8" s="1"/>
  <c r="AC85" i="6"/>
  <c r="E114" i="14" a="1"/>
  <c r="E114" i="14" s="1"/>
  <c r="E113" i="14" a="1"/>
  <c r="E113" i="14" s="1"/>
  <c r="E112" i="14" a="1"/>
  <c r="E112" i="14" s="1"/>
  <c r="E111" i="14" a="1"/>
  <c r="E111" i="14" s="1"/>
  <c r="E110" i="14" a="1"/>
  <c r="E110" i="14" s="1"/>
  <c r="E109" i="14" a="1"/>
  <c r="E109" i="14" s="1"/>
  <c r="E108" i="14" a="1"/>
  <c r="E108" i="14" s="1"/>
  <c r="E105" i="14" a="1"/>
  <c r="E105" i="14" s="1"/>
  <c r="E104" i="14" a="1"/>
  <c r="E104" i="14" s="1"/>
  <c r="E102" i="14" a="1"/>
  <c r="E102" i="14" s="1"/>
  <c r="E100" i="14" a="1"/>
  <c r="E100" i="14" s="1"/>
  <c r="E99" i="14" a="1"/>
  <c r="E99" i="14" s="1"/>
  <c r="E97" i="14" a="1"/>
  <c r="E97" i="14" s="1"/>
  <c r="E95" i="14" a="1"/>
  <c r="E95" i="14" s="1"/>
  <c r="E94" i="14" a="1"/>
  <c r="E94" i="14" s="1"/>
  <c r="E93" i="14" a="1"/>
  <c r="E93" i="14" s="1"/>
  <c r="E92" i="14" a="1"/>
  <c r="E92" i="14" s="1"/>
  <c r="E91" i="14" a="1"/>
  <c r="E91" i="14" s="1"/>
  <c r="E90" i="14" a="1"/>
  <c r="E90" i="14" s="1"/>
  <c r="E89" i="14" a="1"/>
  <c r="E89" i="14" s="1"/>
  <c r="E88" i="14" a="1"/>
  <c r="E88" i="14" s="1"/>
  <c r="E87" i="14" a="1"/>
  <c r="E87" i="14" s="1"/>
  <c r="E85" i="14" a="1"/>
  <c r="E85" i="14" s="1"/>
  <c r="E83" i="14" a="1"/>
  <c r="E83" i="14" s="1"/>
  <c r="E82" i="14" a="1"/>
  <c r="E82" i="14" s="1"/>
  <c r="E81" i="14" a="1"/>
  <c r="E81" i="14" s="1"/>
  <c r="E78" i="14" a="1"/>
  <c r="E78" i="14" s="1"/>
  <c r="E77" i="14" a="1"/>
  <c r="E77" i="14" s="1"/>
  <c r="E76" i="14" a="1"/>
  <c r="E76" i="14" s="1"/>
  <c r="E75" i="14" a="1"/>
  <c r="E75" i="14" s="1"/>
  <c r="E72" i="14" a="1"/>
  <c r="E72" i="14" s="1"/>
  <c r="E69" i="14" a="1"/>
  <c r="E69" i="14" s="1"/>
  <c r="E68" i="14" a="1"/>
  <c r="E68" i="14" s="1"/>
  <c r="E67" i="14" a="1"/>
  <c r="E67" i="14" s="1"/>
  <c r="E66" i="14" a="1"/>
  <c r="E66" i="14" s="1"/>
  <c r="E64" i="14" a="1"/>
  <c r="E64" i="14" s="1"/>
  <c r="E63" i="14" a="1"/>
  <c r="E63" i="14" s="1"/>
  <c r="E61" i="14" a="1"/>
  <c r="E61" i="14" s="1"/>
  <c r="E60" i="14" a="1"/>
  <c r="E60" i="14" s="1"/>
  <c r="E58" i="14" a="1"/>
  <c r="E58" i="14" s="1"/>
  <c r="E57" i="14" a="1"/>
  <c r="E57" i="14" s="1"/>
  <c r="E56" i="14" a="1"/>
  <c r="E56" i="14" s="1"/>
  <c r="E55" i="14" a="1"/>
  <c r="E55" i="14" s="1"/>
  <c r="E54" i="14" a="1"/>
  <c r="E54" i="14" s="1"/>
  <c r="E53" i="14" a="1"/>
  <c r="E53" i="14" s="1"/>
  <c r="E52" i="14" a="1"/>
  <c r="E52" i="14" s="1"/>
  <c r="E51" i="14" a="1"/>
  <c r="E51" i="14" s="1"/>
  <c r="E50" i="14" a="1"/>
  <c r="E50" i="14" s="1"/>
  <c r="E48" i="14" a="1"/>
  <c r="E48" i="14" s="1"/>
  <c r="E47" i="14" a="1"/>
  <c r="E47" i="14" s="1"/>
  <c r="E46" i="14" a="1"/>
  <c r="E46" i="14" s="1"/>
  <c r="E45" i="14" a="1"/>
  <c r="E45" i="14" s="1"/>
  <c r="E44" i="14" a="1"/>
  <c r="E44" i="14" s="1"/>
  <c r="E42" i="14" a="1"/>
  <c r="E42" i="14" s="1"/>
  <c r="E40" i="14" a="1"/>
  <c r="E40" i="14" s="1"/>
  <c r="E39" i="14" a="1"/>
  <c r="E39" i="14" s="1"/>
  <c r="E37" i="14" a="1"/>
  <c r="E37" i="14" s="1"/>
  <c r="E35" i="14" a="1"/>
  <c r="E35" i="14" s="1"/>
  <c r="E34" i="14" a="1"/>
  <c r="E34" i="14" s="1"/>
  <c r="E33" i="14" a="1"/>
  <c r="E33" i="14" s="1"/>
  <c r="E32" i="14" a="1"/>
  <c r="E32" i="14" s="1"/>
  <c r="E31" i="14" a="1"/>
  <c r="E31" i="14" s="1"/>
  <c r="E28" i="14" a="1"/>
  <c r="E28" i="14" s="1"/>
  <c r="E26" i="14" a="1"/>
  <c r="E26" i="14" s="1"/>
  <c r="E24" i="14" a="1"/>
  <c r="E24" i="14" s="1"/>
  <c r="E23" i="14" a="1"/>
  <c r="E23" i="14" s="1"/>
  <c r="E21" i="14" a="1"/>
  <c r="E21" i="14" s="1"/>
  <c r="E19" i="14" a="1"/>
  <c r="E19" i="14" s="1"/>
  <c r="E18" i="14" a="1"/>
  <c r="E18" i="14" s="1"/>
  <c r="E17" i="14" a="1"/>
  <c r="E17" i="14" s="1"/>
  <c r="E16" i="14" a="1"/>
  <c r="E16" i="14" s="1"/>
  <c r="E15" i="14" a="1"/>
  <c r="E15" i="14" s="1"/>
  <c r="E14" i="14" a="1"/>
  <c r="E14" i="14" s="1"/>
  <c r="E13" i="14" a="1"/>
  <c r="E13" i="14" s="1"/>
  <c r="E12" i="14" a="1"/>
  <c r="E12" i="14" s="1"/>
  <c r="E11" i="14" a="1"/>
  <c r="E11" i="14" s="1"/>
  <c r="E10" i="14" a="1"/>
  <c r="E10" i="14" s="1"/>
  <c r="E9" i="14" a="1"/>
  <c r="E9" i="14" s="1"/>
  <c r="E4" i="14" a="1"/>
  <c r="E4" i="14" s="1"/>
  <c r="C5" i="5"/>
  <c r="C24" i="5" s="1"/>
  <c r="AA79" i="6"/>
  <c r="Y78" i="8" s="1"/>
  <c r="Y79" i="6"/>
  <c r="AF79" i="6"/>
  <c r="AD78" i="8" s="1"/>
  <c r="AD79" i="6"/>
  <c r="AB78" i="8" s="1"/>
  <c r="AC16" i="12"/>
  <c r="X16" i="12"/>
  <c r="V16" i="12"/>
  <c r="U16" i="12"/>
  <c r="S16" i="12"/>
  <c r="R16" i="12"/>
  <c r="Q16" i="12"/>
  <c r="P16" i="12"/>
  <c r="O16" i="12"/>
  <c r="N16" i="12"/>
  <c r="M16" i="12"/>
  <c r="L16" i="12"/>
  <c r="K16" i="12"/>
  <c r="J16" i="12"/>
  <c r="I16" i="12"/>
  <c r="H16" i="12"/>
  <c r="G16" i="12"/>
  <c r="F16" i="12"/>
  <c r="E16" i="12"/>
  <c r="C16" i="12"/>
  <c r="B16" i="12"/>
  <c r="AC15" i="12"/>
  <c r="X15" i="12"/>
  <c r="V15" i="12"/>
  <c r="U15" i="12"/>
  <c r="S15" i="12"/>
  <c r="R15" i="12"/>
  <c r="Q15" i="12"/>
  <c r="P15" i="12"/>
  <c r="O15" i="12"/>
  <c r="N15" i="12"/>
  <c r="M15" i="12"/>
  <c r="L15" i="12"/>
  <c r="K15" i="12"/>
  <c r="J15" i="12"/>
  <c r="I15" i="12"/>
  <c r="H15" i="12"/>
  <c r="G15" i="12"/>
  <c r="F15" i="12"/>
  <c r="E15" i="12"/>
  <c r="C15" i="12"/>
  <c r="B15" i="12"/>
  <c r="AD14" i="12"/>
  <c r="AC14" i="12"/>
  <c r="X14" i="12"/>
  <c r="W14" i="12"/>
  <c r="V14" i="12"/>
  <c r="U14" i="12"/>
  <c r="T14" i="12"/>
  <c r="S14" i="12"/>
  <c r="R14" i="12"/>
  <c r="Q14" i="12"/>
  <c r="P14" i="12"/>
  <c r="O14" i="12"/>
  <c r="N14" i="12"/>
  <c r="M14" i="12"/>
  <c r="L14" i="12"/>
  <c r="K14" i="12"/>
  <c r="J14" i="12"/>
  <c r="I14" i="12"/>
  <c r="H14" i="12"/>
  <c r="G14" i="12"/>
  <c r="F14" i="12"/>
  <c r="E14" i="12"/>
  <c r="C14" i="12"/>
  <c r="B14" i="12"/>
  <c r="AC13" i="12"/>
  <c r="X13" i="12"/>
  <c r="V13" i="12"/>
  <c r="U13" i="12"/>
  <c r="S13" i="12"/>
  <c r="R13" i="12"/>
  <c r="Q13" i="12"/>
  <c r="P13" i="12"/>
  <c r="O13" i="12"/>
  <c r="N13" i="12"/>
  <c r="M13" i="12"/>
  <c r="L13" i="12"/>
  <c r="K13" i="12"/>
  <c r="J13" i="12"/>
  <c r="I13" i="12"/>
  <c r="H13" i="12"/>
  <c r="G13" i="12"/>
  <c r="F13" i="12"/>
  <c r="E13" i="12"/>
  <c r="D13" i="12"/>
  <c r="C13" i="12"/>
  <c r="B13" i="12"/>
  <c r="AC12" i="12"/>
  <c r="X12" i="12"/>
  <c r="V12" i="12"/>
  <c r="U12" i="12"/>
  <c r="S12" i="12"/>
  <c r="R12" i="12"/>
  <c r="Q12" i="12"/>
  <c r="P12" i="12"/>
  <c r="O12" i="12"/>
  <c r="N12" i="12"/>
  <c r="M12" i="12"/>
  <c r="L12" i="12"/>
  <c r="K12" i="12"/>
  <c r="J12" i="12"/>
  <c r="I12" i="12"/>
  <c r="H12" i="12"/>
  <c r="G12" i="12"/>
  <c r="F12" i="12"/>
  <c r="E12" i="12"/>
  <c r="D12" i="12"/>
  <c r="C12" i="12"/>
  <c r="B12" i="12"/>
  <c r="AC11" i="12"/>
  <c r="X11" i="12"/>
  <c r="V11" i="12"/>
  <c r="U11" i="12"/>
  <c r="S11" i="12"/>
  <c r="R11" i="12"/>
  <c r="Q11" i="12"/>
  <c r="P11" i="12"/>
  <c r="O11" i="12"/>
  <c r="N11" i="12"/>
  <c r="M11" i="12"/>
  <c r="L11" i="12"/>
  <c r="K11" i="12"/>
  <c r="J11" i="12"/>
  <c r="I11" i="12"/>
  <c r="H11" i="12"/>
  <c r="G11" i="12"/>
  <c r="F11" i="12"/>
  <c r="E11" i="12"/>
  <c r="C11" i="12"/>
  <c r="B11" i="12"/>
  <c r="AC10" i="12"/>
  <c r="X10" i="12"/>
  <c r="V10" i="12"/>
  <c r="U10" i="12"/>
  <c r="S10" i="12"/>
  <c r="R10" i="12"/>
  <c r="Q10" i="12"/>
  <c r="P10" i="12"/>
  <c r="O10" i="12"/>
  <c r="N10" i="12"/>
  <c r="M10" i="12"/>
  <c r="L10" i="12"/>
  <c r="K10" i="12"/>
  <c r="J10" i="12"/>
  <c r="I10" i="12"/>
  <c r="H10" i="12"/>
  <c r="G10" i="12"/>
  <c r="F10" i="12"/>
  <c r="E10" i="12"/>
  <c r="C10" i="12"/>
  <c r="B10" i="12"/>
  <c r="AD9" i="12"/>
  <c r="AC9" i="12"/>
  <c r="AB9" i="12"/>
  <c r="AA9" i="12"/>
  <c r="Z9" i="12"/>
  <c r="Y9" i="12"/>
  <c r="X9" i="12"/>
  <c r="W9" i="12"/>
  <c r="V9" i="12"/>
  <c r="U9" i="12"/>
  <c r="T9" i="12"/>
  <c r="S9" i="12"/>
  <c r="R9" i="12"/>
  <c r="Q9" i="12"/>
  <c r="P9" i="12"/>
  <c r="O9" i="12"/>
  <c r="N9" i="12"/>
  <c r="M9" i="12"/>
  <c r="L9" i="12"/>
  <c r="K9" i="12"/>
  <c r="J9" i="12"/>
  <c r="I9" i="12"/>
  <c r="H9" i="12"/>
  <c r="G9" i="12"/>
  <c r="F9" i="12"/>
  <c r="E9" i="12"/>
  <c r="D9" i="12"/>
  <c r="C9" i="12"/>
  <c r="B9" i="12"/>
  <c r="AD8" i="12"/>
  <c r="AC8" i="12"/>
  <c r="AB8" i="12"/>
  <c r="AA8" i="12"/>
  <c r="Z8" i="12"/>
  <c r="Y8" i="12"/>
  <c r="X8" i="12"/>
  <c r="W8" i="12"/>
  <c r="V8" i="12"/>
  <c r="U8" i="12"/>
  <c r="T8" i="12"/>
  <c r="S8" i="12"/>
  <c r="R8" i="12"/>
  <c r="Q8" i="12"/>
  <c r="P8" i="12"/>
  <c r="O8" i="12"/>
  <c r="N8" i="12"/>
  <c r="M8" i="12"/>
  <c r="L8" i="12"/>
  <c r="K8" i="12"/>
  <c r="J8" i="12"/>
  <c r="I8" i="12"/>
  <c r="H8" i="12"/>
  <c r="G8" i="12"/>
  <c r="F8" i="12"/>
  <c r="E8" i="12"/>
  <c r="D8" i="12"/>
  <c r="C8" i="12"/>
  <c r="B8"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C7" i="12"/>
  <c r="B7" i="12"/>
  <c r="AD35" i="11"/>
  <c r="AC35" i="11"/>
  <c r="AD34" i="11"/>
  <c r="AC34" i="11"/>
  <c r="AC33" i="11"/>
  <c r="AC32" i="11"/>
  <c r="AC31" i="11"/>
  <c r="AC30" i="11"/>
  <c r="AC29" i="11"/>
  <c r="AD28" i="11"/>
  <c r="AC28" i="11"/>
  <c r="AD27" i="11"/>
  <c r="AC27" i="11"/>
  <c r="AD26" i="11"/>
  <c r="AC26" i="11"/>
  <c r="AD25" i="11"/>
  <c r="AC25" i="11"/>
  <c r="AC24" i="11"/>
  <c r="AD23" i="11"/>
  <c r="AC23" i="11"/>
  <c r="AC22" i="11"/>
  <c r="AD21" i="11"/>
  <c r="AC21" i="11"/>
  <c r="AD20" i="11"/>
  <c r="AC20" i="11"/>
  <c r="AC19" i="11"/>
  <c r="AC18" i="11"/>
  <c r="AD17" i="11"/>
  <c r="AC17" i="11"/>
  <c r="AD16" i="11"/>
  <c r="AC16" i="11"/>
  <c r="AD15" i="11"/>
  <c r="AC15" i="11"/>
  <c r="AC14" i="11"/>
  <c r="AD13" i="11"/>
  <c r="AC13" i="11"/>
  <c r="AD12" i="11"/>
  <c r="AC12" i="11"/>
  <c r="AC11" i="11"/>
  <c r="AD10" i="11"/>
  <c r="AC10" i="11"/>
  <c r="AD9" i="11"/>
  <c r="AC9" i="11"/>
  <c r="AD8" i="11"/>
  <c r="AC8" i="11"/>
  <c r="AD7" i="11"/>
  <c r="AC7" i="11"/>
  <c r="AC35" i="8"/>
  <c r="AC34" i="8"/>
  <c r="AC33" i="8"/>
  <c r="AD32" i="8"/>
  <c r="AC32" i="8"/>
  <c r="AB32" i="8"/>
  <c r="AA32" i="8"/>
  <c r="AD31" i="8"/>
  <c r="AC31" i="8"/>
  <c r="AB31" i="8"/>
  <c r="AA31" i="8"/>
  <c r="AD30" i="8"/>
  <c r="AC30" i="8"/>
  <c r="AB30" i="8"/>
  <c r="AA30" i="8"/>
  <c r="AD29" i="8"/>
  <c r="AC29" i="8"/>
  <c r="AB29" i="8"/>
  <c r="AA29" i="8"/>
  <c r="AC28" i="8"/>
  <c r="AD27" i="8"/>
  <c r="AC27" i="8"/>
  <c r="AB27" i="8"/>
  <c r="AA27" i="8"/>
  <c r="AD26" i="8"/>
  <c r="AC26" i="8"/>
  <c r="AB26" i="8"/>
  <c r="AA26" i="8"/>
  <c r="AC25" i="8"/>
  <c r="AD24" i="8"/>
  <c r="AC24" i="8"/>
  <c r="AB24" i="8"/>
  <c r="AA24" i="8"/>
  <c r="AC23" i="8"/>
  <c r="AD22" i="8"/>
  <c r="AC22" i="8"/>
  <c r="AB22" i="8"/>
  <c r="AA22" i="8"/>
  <c r="AD21" i="8"/>
  <c r="AC21" i="8"/>
  <c r="AB21" i="8"/>
  <c r="AA21" i="8"/>
  <c r="AC20" i="8"/>
  <c r="AD19" i="8"/>
  <c r="AC19" i="8"/>
  <c r="AD18" i="8"/>
  <c r="AC18" i="8"/>
  <c r="AB18" i="8"/>
  <c r="AA18" i="8"/>
  <c r="AC17" i="8"/>
  <c r="AD16" i="8"/>
  <c r="AC16" i="8"/>
  <c r="AB16" i="8"/>
  <c r="AA16" i="8"/>
  <c r="AC15" i="8"/>
  <c r="AD14" i="8"/>
  <c r="AC14" i="8"/>
  <c r="AB14" i="8"/>
  <c r="AA14" i="8"/>
  <c r="AC13" i="8"/>
  <c r="AC12" i="8"/>
  <c r="AC11" i="8"/>
  <c r="AC10" i="8"/>
  <c r="AC9" i="8"/>
  <c r="AC8" i="8"/>
  <c r="AC7" i="8"/>
  <c r="Z32" i="8"/>
  <c r="Z31" i="8"/>
  <c r="Z30" i="8"/>
  <c r="Z29" i="8"/>
  <c r="Z27" i="8"/>
  <c r="Z26" i="8"/>
  <c r="Z24" i="8"/>
  <c r="Z22" i="8"/>
  <c r="Z21" i="8"/>
  <c r="Z18" i="8"/>
  <c r="Z16" i="8"/>
  <c r="Z14" i="8"/>
  <c r="Y32" i="8"/>
  <c r="Y31" i="8"/>
  <c r="Y30" i="8"/>
  <c r="Y29" i="8"/>
  <c r="Y27" i="8"/>
  <c r="Y26" i="8"/>
  <c r="Y24" i="8"/>
  <c r="Y22" i="8"/>
  <c r="Y21" i="8"/>
  <c r="Y18" i="8"/>
  <c r="Y16" i="8"/>
  <c r="Y14" i="8"/>
  <c r="W35" i="8"/>
  <c r="W34" i="8"/>
  <c r="W33" i="8"/>
  <c r="W32" i="8"/>
  <c r="W31" i="8"/>
  <c r="W30" i="8"/>
  <c r="W29" i="8"/>
  <c r="W28" i="8"/>
  <c r="W27" i="8"/>
  <c r="W26" i="8"/>
  <c r="W25" i="8"/>
  <c r="W24" i="8"/>
  <c r="W23" i="8"/>
  <c r="W22" i="8"/>
  <c r="W21" i="8"/>
  <c r="W19" i="8"/>
  <c r="W18" i="8"/>
  <c r="W17" i="8"/>
  <c r="W16" i="8"/>
  <c r="W15" i="8"/>
  <c r="W14" i="8"/>
  <c r="W13" i="8"/>
  <c r="W12" i="8"/>
  <c r="W11" i="8"/>
  <c r="W10" i="8"/>
  <c r="W9" i="8"/>
  <c r="W8" i="8"/>
  <c r="W7" i="8"/>
  <c r="W20" i="8"/>
  <c r="M15" i="11"/>
  <c r="M14"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AB34" i="11"/>
  <c r="AA34" i="11"/>
  <c r="Z34" i="11"/>
  <c r="Y34" i="11"/>
  <c r="X34" i="11"/>
  <c r="W34" i="11"/>
  <c r="V34" i="11"/>
  <c r="U34" i="11"/>
  <c r="T34" i="11"/>
  <c r="S34" i="11"/>
  <c r="R34" i="11"/>
  <c r="Q34" i="11"/>
  <c r="P34" i="11"/>
  <c r="O34" i="11"/>
  <c r="N34" i="11"/>
  <c r="M34" i="11"/>
  <c r="L34" i="11"/>
  <c r="K34" i="11"/>
  <c r="J34" i="11"/>
  <c r="I34" i="11"/>
  <c r="H34" i="11"/>
  <c r="G34" i="11"/>
  <c r="F34" i="11"/>
  <c r="E34" i="11"/>
  <c r="D34" i="11"/>
  <c r="X33" i="11"/>
  <c r="V33" i="11"/>
  <c r="U33" i="11"/>
  <c r="S33" i="11"/>
  <c r="R33" i="11"/>
  <c r="Q33" i="11"/>
  <c r="P33" i="11"/>
  <c r="O33" i="11"/>
  <c r="N33" i="11"/>
  <c r="M33" i="11"/>
  <c r="L33" i="11"/>
  <c r="K33" i="11"/>
  <c r="J33" i="11"/>
  <c r="I33" i="11"/>
  <c r="H33" i="11"/>
  <c r="G33" i="11"/>
  <c r="F33" i="11"/>
  <c r="E33" i="11"/>
  <c r="D33" i="11"/>
  <c r="X32" i="11"/>
  <c r="V32" i="11"/>
  <c r="U32" i="11"/>
  <c r="S32" i="11"/>
  <c r="R32" i="11"/>
  <c r="Q32" i="11"/>
  <c r="P32" i="11"/>
  <c r="O32" i="11"/>
  <c r="N32" i="11"/>
  <c r="M32" i="11"/>
  <c r="L32" i="11"/>
  <c r="K32" i="11"/>
  <c r="J32" i="11"/>
  <c r="I32" i="11"/>
  <c r="H32" i="11"/>
  <c r="G32" i="11"/>
  <c r="F32" i="11"/>
  <c r="E32" i="11"/>
  <c r="X31" i="11"/>
  <c r="V31" i="11"/>
  <c r="U31" i="11"/>
  <c r="S31" i="11"/>
  <c r="R31" i="11"/>
  <c r="Q31" i="11"/>
  <c r="P31" i="11"/>
  <c r="O31" i="11"/>
  <c r="N31" i="11"/>
  <c r="M31" i="11"/>
  <c r="L31" i="11"/>
  <c r="K31" i="11"/>
  <c r="J31" i="11"/>
  <c r="I31" i="11"/>
  <c r="H31" i="11"/>
  <c r="G31" i="11"/>
  <c r="F31" i="11"/>
  <c r="E31" i="11"/>
  <c r="X30" i="11"/>
  <c r="V30" i="11"/>
  <c r="U30" i="11"/>
  <c r="S30" i="11"/>
  <c r="R30" i="11"/>
  <c r="Q30" i="11"/>
  <c r="P30" i="11"/>
  <c r="O30" i="11"/>
  <c r="N30" i="11"/>
  <c r="M30" i="11"/>
  <c r="L30" i="11"/>
  <c r="K30" i="11"/>
  <c r="J30" i="11"/>
  <c r="I30" i="11"/>
  <c r="H30" i="11"/>
  <c r="G30" i="11"/>
  <c r="F30" i="11"/>
  <c r="E30" i="11"/>
  <c r="X29" i="11"/>
  <c r="V29" i="11"/>
  <c r="U29" i="11"/>
  <c r="S29" i="11"/>
  <c r="R29" i="11"/>
  <c r="Q29" i="11"/>
  <c r="P29" i="11"/>
  <c r="O29" i="11"/>
  <c r="N29" i="11"/>
  <c r="M29" i="11"/>
  <c r="L29" i="11"/>
  <c r="K29" i="11"/>
  <c r="J29" i="11"/>
  <c r="I29" i="11"/>
  <c r="H29" i="11"/>
  <c r="G29" i="11"/>
  <c r="F29" i="11"/>
  <c r="E29" i="11"/>
  <c r="X28" i="11"/>
  <c r="V28" i="11"/>
  <c r="U28" i="11"/>
  <c r="T28" i="11"/>
  <c r="S28" i="11"/>
  <c r="R28" i="11"/>
  <c r="Q28" i="11"/>
  <c r="P28" i="11"/>
  <c r="O28" i="11"/>
  <c r="N28" i="11"/>
  <c r="M28" i="11"/>
  <c r="L28" i="11"/>
  <c r="K28" i="11"/>
  <c r="J28" i="11"/>
  <c r="I28" i="11"/>
  <c r="H28" i="11"/>
  <c r="G28" i="11"/>
  <c r="F28" i="11"/>
  <c r="E28"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X26" i="11"/>
  <c r="W26" i="11"/>
  <c r="V26" i="11"/>
  <c r="U26" i="11"/>
  <c r="T26" i="11"/>
  <c r="S26" i="11"/>
  <c r="R26" i="11"/>
  <c r="Q26" i="11"/>
  <c r="P26" i="11"/>
  <c r="O26" i="11"/>
  <c r="N26" i="11"/>
  <c r="M26" i="11"/>
  <c r="L26" i="11"/>
  <c r="K26" i="11"/>
  <c r="J26" i="11"/>
  <c r="I26" i="11"/>
  <c r="H26" i="11"/>
  <c r="G26" i="11"/>
  <c r="F26" i="11"/>
  <c r="E26"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X24" i="11"/>
  <c r="V24" i="11"/>
  <c r="U24" i="11"/>
  <c r="S24" i="11"/>
  <c r="R24" i="11"/>
  <c r="Q24" i="11"/>
  <c r="P24" i="11"/>
  <c r="O24" i="11"/>
  <c r="N24" i="11"/>
  <c r="M24" i="11"/>
  <c r="L24" i="11"/>
  <c r="K24" i="11"/>
  <c r="J24" i="11"/>
  <c r="I24" i="11"/>
  <c r="H24" i="11"/>
  <c r="G24" i="11"/>
  <c r="F24" i="11"/>
  <c r="E24" i="11"/>
  <c r="X23" i="11"/>
  <c r="W23" i="11"/>
  <c r="V23" i="11"/>
  <c r="U23" i="11"/>
  <c r="T23" i="11"/>
  <c r="S23" i="11"/>
  <c r="R23" i="11"/>
  <c r="Q23" i="11"/>
  <c r="P23" i="11"/>
  <c r="O23" i="11"/>
  <c r="N23" i="11"/>
  <c r="M23" i="11"/>
  <c r="L23" i="11"/>
  <c r="K23" i="11"/>
  <c r="J23" i="11"/>
  <c r="I23" i="11"/>
  <c r="H23" i="11"/>
  <c r="G23" i="11"/>
  <c r="F23" i="11"/>
  <c r="E23" i="11"/>
  <c r="X22" i="11"/>
  <c r="V22" i="11"/>
  <c r="U22" i="11"/>
  <c r="S22" i="11"/>
  <c r="R22" i="11"/>
  <c r="Q22" i="11"/>
  <c r="P22" i="11"/>
  <c r="O22" i="11"/>
  <c r="N22" i="11"/>
  <c r="M22" i="11"/>
  <c r="L22" i="11"/>
  <c r="K22" i="11"/>
  <c r="J22" i="11"/>
  <c r="I22" i="11"/>
  <c r="H22" i="11"/>
  <c r="G22" i="11"/>
  <c r="F22" i="11"/>
  <c r="E22" i="11"/>
  <c r="X21" i="11"/>
  <c r="W21" i="11"/>
  <c r="V21" i="11"/>
  <c r="U21" i="11"/>
  <c r="T21" i="11"/>
  <c r="S21" i="11"/>
  <c r="R21" i="11"/>
  <c r="Q21" i="11"/>
  <c r="P21" i="11"/>
  <c r="O21" i="11"/>
  <c r="N21" i="11"/>
  <c r="M21" i="11"/>
  <c r="L21" i="11"/>
  <c r="K21" i="11"/>
  <c r="J21" i="11"/>
  <c r="I21" i="11"/>
  <c r="H21" i="11"/>
  <c r="G21" i="11"/>
  <c r="F21" i="11"/>
  <c r="E21"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X19" i="11"/>
  <c r="V19" i="11"/>
  <c r="U19" i="11"/>
  <c r="S19" i="11"/>
  <c r="R19" i="11"/>
  <c r="Q19" i="11"/>
  <c r="P19" i="11"/>
  <c r="O19" i="11"/>
  <c r="N19" i="11"/>
  <c r="M19" i="11"/>
  <c r="L19" i="11"/>
  <c r="K19" i="11"/>
  <c r="J19" i="11"/>
  <c r="I19" i="11"/>
  <c r="H19" i="11"/>
  <c r="G19" i="11"/>
  <c r="F19" i="11"/>
  <c r="E19" i="11"/>
  <c r="X18" i="11"/>
  <c r="V18" i="11"/>
  <c r="U18" i="11"/>
  <c r="S18" i="11"/>
  <c r="R18" i="11"/>
  <c r="Q18" i="11"/>
  <c r="P18" i="11"/>
  <c r="O18" i="11"/>
  <c r="N18" i="11"/>
  <c r="M18" i="11"/>
  <c r="L18" i="11"/>
  <c r="K18" i="11"/>
  <c r="J18" i="11"/>
  <c r="I18" i="11"/>
  <c r="H18" i="11"/>
  <c r="G18" i="11"/>
  <c r="F18" i="11"/>
  <c r="E18" i="11"/>
  <c r="AB17" i="11"/>
  <c r="AA17" i="11"/>
  <c r="Z17" i="11"/>
  <c r="Y17" i="11"/>
  <c r="X17" i="11"/>
  <c r="W17" i="11"/>
  <c r="V17" i="11"/>
  <c r="U17" i="11"/>
  <c r="T17" i="11"/>
  <c r="S17" i="11"/>
  <c r="R17" i="11"/>
  <c r="Q17" i="11"/>
  <c r="P17" i="11"/>
  <c r="O17" i="11"/>
  <c r="N17" i="11"/>
  <c r="M17" i="11"/>
  <c r="L17" i="11"/>
  <c r="K17" i="11"/>
  <c r="J17" i="11"/>
  <c r="I17" i="11"/>
  <c r="H17" i="11"/>
  <c r="G17" i="11"/>
  <c r="F17" i="11"/>
  <c r="E17" i="11"/>
  <c r="D17"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AB15" i="11"/>
  <c r="AA15" i="11"/>
  <c r="Z15" i="11"/>
  <c r="Y15" i="11"/>
  <c r="X15" i="11"/>
  <c r="W15" i="11"/>
  <c r="V15" i="11"/>
  <c r="U15" i="11"/>
  <c r="T15" i="11"/>
  <c r="S15" i="11"/>
  <c r="R15" i="11"/>
  <c r="Q15" i="11"/>
  <c r="P15" i="11"/>
  <c r="O15" i="11"/>
  <c r="N15" i="11"/>
  <c r="L15" i="11"/>
  <c r="K15" i="11"/>
  <c r="J15" i="11"/>
  <c r="I15" i="11"/>
  <c r="H15" i="11"/>
  <c r="G15" i="11"/>
  <c r="F15" i="11"/>
  <c r="E15" i="11"/>
  <c r="D15" i="11"/>
  <c r="X14" i="11"/>
  <c r="V14" i="11"/>
  <c r="U14" i="11"/>
  <c r="S14" i="11"/>
  <c r="R14" i="11"/>
  <c r="Q14" i="11"/>
  <c r="P14" i="11"/>
  <c r="O14" i="11"/>
  <c r="N14" i="11"/>
  <c r="L14" i="11"/>
  <c r="K14" i="11"/>
  <c r="J14" i="11"/>
  <c r="I14" i="11"/>
  <c r="H14" i="11"/>
  <c r="G14" i="11"/>
  <c r="F14" i="11"/>
  <c r="E14" i="11"/>
  <c r="AB13" i="11"/>
  <c r="AA13" i="11"/>
  <c r="Z13" i="11"/>
  <c r="Y13" i="11"/>
  <c r="X13" i="11"/>
  <c r="W13" i="11"/>
  <c r="V13" i="11"/>
  <c r="U13" i="11"/>
  <c r="T13" i="11"/>
  <c r="S13" i="11"/>
  <c r="R13" i="11"/>
  <c r="Q13" i="11"/>
  <c r="P13" i="11"/>
  <c r="O13" i="11"/>
  <c r="N13" i="11"/>
  <c r="M13" i="11"/>
  <c r="L13" i="11"/>
  <c r="K13" i="11"/>
  <c r="J13" i="11"/>
  <c r="I13" i="11"/>
  <c r="H13" i="11"/>
  <c r="G13" i="11"/>
  <c r="F13" i="11"/>
  <c r="E13" i="11"/>
  <c r="D13"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X11" i="11"/>
  <c r="V11" i="11"/>
  <c r="U11" i="11"/>
  <c r="T11" i="11"/>
  <c r="S11" i="11"/>
  <c r="R11" i="11"/>
  <c r="Q11" i="11"/>
  <c r="P11" i="11"/>
  <c r="O11" i="11"/>
  <c r="N11" i="11"/>
  <c r="M11" i="11"/>
  <c r="L11" i="11"/>
  <c r="K11" i="11"/>
  <c r="J11" i="11"/>
  <c r="I11" i="11"/>
  <c r="H11" i="11"/>
  <c r="G11" i="11"/>
  <c r="F11" i="11"/>
  <c r="E11" i="11"/>
  <c r="D11" i="11"/>
  <c r="AB10" i="11"/>
  <c r="AA10" i="11"/>
  <c r="Z10" i="11"/>
  <c r="Y10" i="11"/>
  <c r="X10" i="11"/>
  <c r="W10" i="11"/>
  <c r="V10" i="11"/>
  <c r="U10" i="11"/>
  <c r="T10" i="11"/>
  <c r="S10" i="11"/>
  <c r="R10" i="11"/>
  <c r="Q10" i="11"/>
  <c r="P10" i="11"/>
  <c r="O10" i="11"/>
  <c r="N10" i="11"/>
  <c r="M10" i="11"/>
  <c r="L10" i="11"/>
  <c r="K10" i="11"/>
  <c r="J10" i="11"/>
  <c r="I10" i="11"/>
  <c r="H10" i="11"/>
  <c r="G10" i="11"/>
  <c r="F10" i="11"/>
  <c r="E10" i="11"/>
  <c r="D10" i="11"/>
  <c r="AB9" i="11"/>
  <c r="AA9" i="11"/>
  <c r="Z9" i="11"/>
  <c r="Y9" i="11"/>
  <c r="X9" i="11"/>
  <c r="W9" i="11"/>
  <c r="V9" i="11"/>
  <c r="U9" i="11"/>
  <c r="T9" i="11"/>
  <c r="S9" i="11"/>
  <c r="R9" i="11"/>
  <c r="Q9" i="11"/>
  <c r="P9" i="11"/>
  <c r="O9" i="11"/>
  <c r="N9" i="11"/>
  <c r="M9" i="11"/>
  <c r="L9" i="11"/>
  <c r="K9" i="11"/>
  <c r="J9" i="11"/>
  <c r="I9" i="11"/>
  <c r="H9" i="11"/>
  <c r="G9" i="11"/>
  <c r="F9" i="11"/>
  <c r="E9" i="11"/>
  <c r="D9" i="11"/>
  <c r="AB8" i="11"/>
  <c r="AA8" i="11"/>
  <c r="Z8" i="11"/>
  <c r="Y8" i="11"/>
  <c r="X8" i="11"/>
  <c r="W8" i="11"/>
  <c r="V8" i="11"/>
  <c r="U8" i="11"/>
  <c r="T8" i="11"/>
  <c r="S8" i="11"/>
  <c r="R8" i="11"/>
  <c r="Q8" i="11"/>
  <c r="P8" i="11"/>
  <c r="O8" i="11"/>
  <c r="N8" i="11"/>
  <c r="M8" i="11"/>
  <c r="L8" i="11"/>
  <c r="K8" i="11"/>
  <c r="J8" i="11"/>
  <c r="I8" i="11"/>
  <c r="H8" i="11"/>
  <c r="G8" i="11"/>
  <c r="F8" i="11"/>
  <c r="E8" i="11"/>
  <c r="D8" i="11"/>
  <c r="AB7" i="11"/>
  <c r="AA7" i="11"/>
  <c r="Z7" i="11"/>
  <c r="Y7" i="11"/>
  <c r="X7" i="11"/>
  <c r="W7" i="11"/>
  <c r="V7" i="11"/>
  <c r="U7" i="11"/>
  <c r="T7" i="11"/>
  <c r="S7" i="11"/>
  <c r="R7" i="11"/>
  <c r="Q7" i="11"/>
  <c r="P7" i="11"/>
  <c r="O7" i="11"/>
  <c r="N7" i="11"/>
  <c r="M7" i="11"/>
  <c r="L7" i="11"/>
  <c r="K7" i="11"/>
  <c r="J7" i="11"/>
  <c r="I7" i="11"/>
  <c r="H7" i="11"/>
  <c r="G7" i="11"/>
  <c r="F7" i="11"/>
  <c r="E7" i="11"/>
  <c r="D7" i="11"/>
  <c r="C35" i="11"/>
  <c r="B35" i="11"/>
  <c r="C34" i="11"/>
  <c r="B34" i="11"/>
  <c r="C33" i="11"/>
  <c r="B33" i="11"/>
  <c r="C32" i="11"/>
  <c r="B32" i="11"/>
  <c r="C31" i="11"/>
  <c r="B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C17" i="11"/>
  <c r="B17" i="11"/>
  <c r="C16" i="11"/>
  <c r="B16" i="11"/>
  <c r="C15" i="11"/>
  <c r="B15" i="11"/>
  <c r="C14" i="11"/>
  <c r="B14" i="11"/>
  <c r="C13" i="11"/>
  <c r="B13" i="11"/>
  <c r="C12" i="11"/>
  <c r="B12" i="11"/>
  <c r="C11" i="11"/>
  <c r="B11" i="11"/>
  <c r="C10" i="11"/>
  <c r="B10" i="11"/>
  <c r="C9" i="11"/>
  <c r="B9" i="11"/>
  <c r="C8" i="11"/>
  <c r="B8" i="11"/>
  <c r="C7" i="11"/>
  <c r="B7" i="11"/>
  <c r="V35" i="8"/>
  <c r="U35" i="8"/>
  <c r="S35" i="8"/>
  <c r="R35" i="8"/>
  <c r="Q35" i="8"/>
  <c r="P35" i="8"/>
  <c r="O35" i="8"/>
  <c r="N35" i="8"/>
  <c r="M35" i="8"/>
  <c r="L35" i="8"/>
  <c r="K35" i="8"/>
  <c r="J35" i="8"/>
  <c r="I35" i="8"/>
  <c r="H35" i="8"/>
  <c r="G35" i="8"/>
  <c r="F35" i="8"/>
  <c r="V34" i="8"/>
  <c r="U34" i="8"/>
  <c r="S34" i="8"/>
  <c r="R34" i="8"/>
  <c r="Q34" i="8"/>
  <c r="P34" i="8"/>
  <c r="O34" i="8"/>
  <c r="N34" i="8"/>
  <c r="M34" i="8"/>
  <c r="L34" i="8"/>
  <c r="K34" i="8"/>
  <c r="J34" i="8"/>
  <c r="I34" i="8"/>
  <c r="H34" i="8"/>
  <c r="G34" i="8"/>
  <c r="F34" i="8"/>
  <c r="V33" i="8"/>
  <c r="U33" i="8"/>
  <c r="S33" i="8"/>
  <c r="R33" i="8"/>
  <c r="Q33" i="8"/>
  <c r="P33" i="8"/>
  <c r="O33" i="8"/>
  <c r="N33" i="8"/>
  <c r="M33" i="8"/>
  <c r="L33" i="8"/>
  <c r="K33" i="8"/>
  <c r="J33" i="8"/>
  <c r="I33" i="8"/>
  <c r="H33" i="8"/>
  <c r="G33" i="8"/>
  <c r="F33" i="8"/>
  <c r="X32" i="8"/>
  <c r="V32" i="8"/>
  <c r="U32" i="8"/>
  <c r="T32" i="8"/>
  <c r="S32" i="8"/>
  <c r="R32" i="8"/>
  <c r="Q32" i="8"/>
  <c r="P32" i="8"/>
  <c r="O32" i="8"/>
  <c r="N32" i="8"/>
  <c r="M32" i="8"/>
  <c r="L32" i="8"/>
  <c r="K32" i="8"/>
  <c r="J32" i="8"/>
  <c r="I32" i="8"/>
  <c r="H32" i="8"/>
  <c r="G32" i="8"/>
  <c r="F32" i="8"/>
  <c r="X31" i="8"/>
  <c r="V31" i="8"/>
  <c r="U31" i="8"/>
  <c r="T31" i="8"/>
  <c r="S31" i="8"/>
  <c r="R31" i="8"/>
  <c r="Q31" i="8"/>
  <c r="P31" i="8"/>
  <c r="O31" i="8"/>
  <c r="N31" i="8"/>
  <c r="M31" i="8"/>
  <c r="L31" i="8"/>
  <c r="K31" i="8"/>
  <c r="J31" i="8"/>
  <c r="I31" i="8"/>
  <c r="H31" i="8"/>
  <c r="G31" i="8"/>
  <c r="F31" i="8"/>
  <c r="X30" i="8"/>
  <c r="V30" i="8"/>
  <c r="U30" i="8"/>
  <c r="T30" i="8"/>
  <c r="S30" i="8"/>
  <c r="R30" i="8"/>
  <c r="Q30" i="8"/>
  <c r="P30" i="8"/>
  <c r="O30" i="8"/>
  <c r="N30" i="8"/>
  <c r="M30" i="8"/>
  <c r="L30" i="8"/>
  <c r="K30" i="8"/>
  <c r="J30" i="8"/>
  <c r="I30" i="8"/>
  <c r="H30" i="8"/>
  <c r="G30" i="8"/>
  <c r="F30" i="8"/>
  <c r="X29" i="8"/>
  <c r="V29" i="8"/>
  <c r="U29" i="8"/>
  <c r="T29" i="8"/>
  <c r="S29" i="8"/>
  <c r="R29" i="8"/>
  <c r="Q29" i="8"/>
  <c r="P29" i="8"/>
  <c r="O29" i="8"/>
  <c r="N29" i="8"/>
  <c r="M29" i="8"/>
  <c r="L29" i="8"/>
  <c r="K29" i="8"/>
  <c r="J29" i="8"/>
  <c r="I29" i="8"/>
  <c r="H29" i="8"/>
  <c r="G29" i="8"/>
  <c r="F29" i="8"/>
  <c r="V28" i="8"/>
  <c r="U28" i="8"/>
  <c r="S28" i="8"/>
  <c r="R28" i="8"/>
  <c r="Q28" i="8"/>
  <c r="P28" i="8"/>
  <c r="O28" i="8"/>
  <c r="N28" i="8"/>
  <c r="M28" i="8"/>
  <c r="L28" i="8"/>
  <c r="K28" i="8"/>
  <c r="J28" i="8"/>
  <c r="I28" i="8"/>
  <c r="H28" i="8"/>
  <c r="G28" i="8"/>
  <c r="F28" i="8"/>
  <c r="X27" i="8"/>
  <c r="V27" i="8"/>
  <c r="U27" i="8"/>
  <c r="T27" i="8"/>
  <c r="S27" i="8"/>
  <c r="R27" i="8"/>
  <c r="Q27" i="8"/>
  <c r="P27" i="8"/>
  <c r="O27" i="8"/>
  <c r="N27" i="8"/>
  <c r="M27" i="8"/>
  <c r="L27" i="8"/>
  <c r="K27" i="8"/>
  <c r="J27" i="8"/>
  <c r="I27" i="8"/>
  <c r="H27" i="8"/>
  <c r="G27" i="8"/>
  <c r="F27" i="8"/>
  <c r="X26" i="8"/>
  <c r="V26" i="8"/>
  <c r="U26" i="8"/>
  <c r="T26" i="8"/>
  <c r="S26" i="8"/>
  <c r="R26" i="8"/>
  <c r="Q26" i="8"/>
  <c r="P26" i="8"/>
  <c r="O26" i="8"/>
  <c r="N26" i="8"/>
  <c r="M26" i="8"/>
  <c r="L26" i="8"/>
  <c r="K26" i="8"/>
  <c r="J26" i="8"/>
  <c r="I26" i="8"/>
  <c r="H26" i="8"/>
  <c r="G26" i="8"/>
  <c r="F26" i="8"/>
  <c r="V25" i="8"/>
  <c r="U25" i="8"/>
  <c r="S25" i="8"/>
  <c r="R25" i="8"/>
  <c r="Q25" i="8"/>
  <c r="P25" i="8"/>
  <c r="O25" i="8"/>
  <c r="N25" i="8"/>
  <c r="M25" i="8"/>
  <c r="L25" i="8"/>
  <c r="K25" i="8"/>
  <c r="J25" i="8"/>
  <c r="I25" i="8"/>
  <c r="H25" i="8"/>
  <c r="G25" i="8"/>
  <c r="F25" i="8"/>
  <c r="X24" i="8"/>
  <c r="V24" i="8"/>
  <c r="U24" i="8"/>
  <c r="T24" i="8"/>
  <c r="S24" i="8"/>
  <c r="R24" i="8"/>
  <c r="Q24" i="8"/>
  <c r="P24" i="8"/>
  <c r="O24" i="8"/>
  <c r="N24" i="8"/>
  <c r="M24" i="8"/>
  <c r="L24" i="8"/>
  <c r="K24" i="8"/>
  <c r="J24" i="8"/>
  <c r="I24" i="8"/>
  <c r="H24" i="8"/>
  <c r="G24" i="8"/>
  <c r="F24" i="8"/>
  <c r="V23" i="8"/>
  <c r="U23" i="8"/>
  <c r="S23" i="8"/>
  <c r="R23" i="8"/>
  <c r="Q23" i="8"/>
  <c r="P23" i="8"/>
  <c r="O23" i="8"/>
  <c r="N23" i="8"/>
  <c r="M23" i="8"/>
  <c r="L23" i="8"/>
  <c r="K23" i="8"/>
  <c r="J23" i="8"/>
  <c r="I23" i="8"/>
  <c r="H23" i="8"/>
  <c r="G23" i="8"/>
  <c r="F23" i="8"/>
  <c r="X22" i="8"/>
  <c r="V22" i="8"/>
  <c r="U22" i="8"/>
  <c r="T22" i="8"/>
  <c r="S22" i="8"/>
  <c r="R22" i="8"/>
  <c r="Q22" i="8"/>
  <c r="P22" i="8"/>
  <c r="O22" i="8"/>
  <c r="N22" i="8"/>
  <c r="M22" i="8"/>
  <c r="L22" i="8"/>
  <c r="K22" i="8"/>
  <c r="J22" i="8"/>
  <c r="I22" i="8"/>
  <c r="H22" i="8"/>
  <c r="G22" i="8"/>
  <c r="F22" i="8"/>
  <c r="X21" i="8"/>
  <c r="V21" i="8"/>
  <c r="U21" i="8"/>
  <c r="T21" i="8"/>
  <c r="S21" i="8"/>
  <c r="R21" i="8"/>
  <c r="Q21" i="8"/>
  <c r="P21" i="8"/>
  <c r="O21" i="8"/>
  <c r="N21" i="8"/>
  <c r="M21" i="8"/>
  <c r="L21" i="8"/>
  <c r="K21" i="8"/>
  <c r="J21" i="8"/>
  <c r="I21" i="8"/>
  <c r="H21" i="8"/>
  <c r="G21" i="8"/>
  <c r="F21" i="8"/>
  <c r="V20" i="8"/>
  <c r="U20" i="8"/>
  <c r="S20" i="8"/>
  <c r="R20" i="8"/>
  <c r="Q20" i="8"/>
  <c r="P20" i="8"/>
  <c r="O20" i="8"/>
  <c r="N20" i="8"/>
  <c r="M20" i="8"/>
  <c r="L20" i="8"/>
  <c r="K20" i="8"/>
  <c r="J20" i="8"/>
  <c r="I20" i="8"/>
  <c r="H20" i="8"/>
  <c r="G20" i="8"/>
  <c r="F20" i="8"/>
  <c r="V19" i="8"/>
  <c r="U19" i="8"/>
  <c r="T19" i="8"/>
  <c r="S19" i="8"/>
  <c r="R19" i="8"/>
  <c r="Q19" i="8"/>
  <c r="P19" i="8"/>
  <c r="O19" i="8"/>
  <c r="N19" i="8"/>
  <c r="M19" i="8"/>
  <c r="L19" i="8"/>
  <c r="K19" i="8"/>
  <c r="J19" i="8"/>
  <c r="I19" i="8"/>
  <c r="H19" i="8"/>
  <c r="G19" i="8"/>
  <c r="F19" i="8"/>
  <c r="X18" i="8"/>
  <c r="V18" i="8"/>
  <c r="U18" i="8"/>
  <c r="T18" i="8"/>
  <c r="S18" i="8"/>
  <c r="R18" i="8"/>
  <c r="Q18" i="8"/>
  <c r="P18" i="8"/>
  <c r="O18" i="8"/>
  <c r="N18" i="8"/>
  <c r="M18" i="8"/>
  <c r="L18" i="8"/>
  <c r="K18" i="8"/>
  <c r="J18" i="8"/>
  <c r="I18" i="8"/>
  <c r="H18" i="8"/>
  <c r="G18" i="8"/>
  <c r="F18" i="8"/>
  <c r="V17" i="8"/>
  <c r="U17" i="8"/>
  <c r="S17" i="8"/>
  <c r="R17" i="8"/>
  <c r="Q17" i="8"/>
  <c r="P17" i="8"/>
  <c r="O17" i="8"/>
  <c r="N17" i="8"/>
  <c r="M17" i="8"/>
  <c r="L17" i="8"/>
  <c r="K17" i="8"/>
  <c r="J17" i="8"/>
  <c r="I17" i="8"/>
  <c r="H17" i="8"/>
  <c r="G17" i="8"/>
  <c r="F17" i="8"/>
  <c r="X16" i="8"/>
  <c r="V16" i="8"/>
  <c r="U16" i="8"/>
  <c r="T16" i="8"/>
  <c r="S16" i="8"/>
  <c r="R16" i="8"/>
  <c r="Q16" i="8"/>
  <c r="P16" i="8"/>
  <c r="O16" i="8"/>
  <c r="N16" i="8"/>
  <c r="M16" i="8"/>
  <c r="L16" i="8"/>
  <c r="K16" i="8"/>
  <c r="J16" i="8"/>
  <c r="I16" i="8"/>
  <c r="H16" i="8"/>
  <c r="G16" i="8"/>
  <c r="F16" i="8"/>
  <c r="V15" i="8"/>
  <c r="U15" i="8"/>
  <c r="S15" i="8"/>
  <c r="R15" i="8"/>
  <c r="Q15" i="8"/>
  <c r="P15" i="8"/>
  <c r="O15" i="8"/>
  <c r="N15" i="8"/>
  <c r="M15" i="8"/>
  <c r="L15" i="8"/>
  <c r="K15" i="8"/>
  <c r="J15" i="8"/>
  <c r="I15" i="8"/>
  <c r="H15" i="8"/>
  <c r="G15" i="8"/>
  <c r="F15" i="8"/>
  <c r="X14" i="8"/>
  <c r="V14" i="8"/>
  <c r="U14" i="8"/>
  <c r="T14" i="8"/>
  <c r="S14" i="8"/>
  <c r="R14" i="8"/>
  <c r="Q14" i="8"/>
  <c r="P14" i="8"/>
  <c r="O14" i="8"/>
  <c r="N14" i="8"/>
  <c r="M14" i="8"/>
  <c r="L14" i="8"/>
  <c r="K14" i="8"/>
  <c r="J14" i="8"/>
  <c r="I14" i="8"/>
  <c r="H14" i="8"/>
  <c r="G14" i="8"/>
  <c r="F14" i="8"/>
  <c r="V13" i="8"/>
  <c r="U13" i="8"/>
  <c r="S13" i="8"/>
  <c r="R13" i="8"/>
  <c r="Q13" i="8"/>
  <c r="P13" i="8"/>
  <c r="O13" i="8"/>
  <c r="N13" i="8"/>
  <c r="M13" i="8"/>
  <c r="L13" i="8"/>
  <c r="K13" i="8"/>
  <c r="J13" i="8"/>
  <c r="I13" i="8"/>
  <c r="H13" i="8"/>
  <c r="G13" i="8"/>
  <c r="F13" i="8"/>
  <c r="V12" i="8"/>
  <c r="U12" i="8"/>
  <c r="S12" i="8"/>
  <c r="R12" i="8"/>
  <c r="Q12" i="8"/>
  <c r="P12" i="8"/>
  <c r="O12" i="8"/>
  <c r="N12" i="8"/>
  <c r="M12" i="8"/>
  <c r="L12" i="8"/>
  <c r="K12" i="8"/>
  <c r="J12" i="8"/>
  <c r="I12" i="8"/>
  <c r="H12" i="8"/>
  <c r="G12" i="8"/>
  <c r="F12" i="8"/>
  <c r="V11" i="8"/>
  <c r="U11" i="8"/>
  <c r="S11" i="8"/>
  <c r="R11" i="8"/>
  <c r="Q11" i="8"/>
  <c r="P11" i="8"/>
  <c r="O11" i="8"/>
  <c r="N11" i="8"/>
  <c r="M11" i="8"/>
  <c r="L11" i="8"/>
  <c r="K11" i="8"/>
  <c r="J11" i="8"/>
  <c r="I11" i="8"/>
  <c r="H11" i="8"/>
  <c r="G11" i="8"/>
  <c r="F11" i="8"/>
  <c r="V10" i="8"/>
  <c r="U10" i="8"/>
  <c r="T10" i="8"/>
  <c r="S10" i="8"/>
  <c r="R10" i="8"/>
  <c r="Q10" i="8"/>
  <c r="P10" i="8"/>
  <c r="O10" i="8"/>
  <c r="N10" i="8"/>
  <c r="M10" i="8"/>
  <c r="L10" i="8"/>
  <c r="K10" i="8"/>
  <c r="J10" i="8"/>
  <c r="I10" i="8"/>
  <c r="H10" i="8"/>
  <c r="G10" i="8"/>
  <c r="F10" i="8"/>
  <c r="V9" i="8"/>
  <c r="U9" i="8"/>
  <c r="S9" i="8"/>
  <c r="R9" i="8"/>
  <c r="Q9" i="8"/>
  <c r="P9" i="8"/>
  <c r="O9" i="8"/>
  <c r="N9" i="8"/>
  <c r="M9" i="8"/>
  <c r="L9" i="8"/>
  <c r="K9" i="8"/>
  <c r="J9" i="8"/>
  <c r="I9" i="8"/>
  <c r="H9" i="8"/>
  <c r="G9" i="8"/>
  <c r="F9" i="8"/>
  <c r="V8" i="8"/>
  <c r="U8" i="8"/>
  <c r="S8" i="8"/>
  <c r="R8" i="8"/>
  <c r="Q8" i="8"/>
  <c r="P8" i="8"/>
  <c r="O8" i="8"/>
  <c r="N8" i="8"/>
  <c r="M8" i="8"/>
  <c r="L8" i="8"/>
  <c r="K8" i="8"/>
  <c r="J8" i="8"/>
  <c r="I8" i="8"/>
  <c r="H8" i="8"/>
  <c r="G8" i="8"/>
  <c r="F8" i="8"/>
  <c r="V7" i="8"/>
  <c r="U7" i="8"/>
  <c r="S7" i="8"/>
  <c r="R7" i="8"/>
  <c r="Q7" i="8"/>
  <c r="P7" i="8"/>
  <c r="O7" i="8"/>
  <c r="N7" i="8"/>
  <c r="M7" i="8"/>
  <c r="L7" i="8"/>
  <c r="K7" i="8"/>
  <c r="J7" i="8"/>
  <c r="I7" i="8"/>
  <c r="H7" i="8"/>
  <c r="G7" i="8"/>
  <c r="F7" i="8"/>
  <c r="D10"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D35" i="8"/>
  <c r="D34" i="8"/>
  <c r="D32" i="8"/>
  <c r="D31" i="8"/>
  <c r="D30" i="8"/>
  <c r="D29" i="8"/>
  <c r="D28" i="8"/>
  <c r="D27" i="8"/>
  <c r="D26" i="8"/>
  <c r="D24" i="8"/>
  <c r="D22" i="8"/>
  <c r="D21" i="8"/>
  <c r="D18" i="8"/>
  <c r="D16" i="8"/>
  <c r="D15" i="8"/>
  <c r="D14" i="8"/>
  <c r="C29" i="8"/>
  <c r="C28" i="8"/>
  <c r="C27" i="8"/>
  <c r="C26" i="8"/>
  <c r="C25" i="8"/>
  <c r="C24" i="8"/>
  <c r="C23" i="8"/>
  <c r="C22" i="8"/>
  <c r="C21" i="8"/>
  <c r="C20"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C35" i="8"/>
  <c r="C34" i="8"/>
  <c r="C33" i="8"/>
  <c r="C32" i="8"/>
  <c r="C31" i="8"/>
  <c r="C30" i="8"/>
  <c r="C19" i="8"/>
  <c r="C18" i="8"/>
  <c r="C17" i="8"/>
  <c r="C16" i="8"/>
  <c r="C15" i="8"/>
  <c r="C14" i="8"/>
  <c r="C13" i="8"/>
  <c r="C12" i="8"/>
  <c r="C11" i="8"/>
  <c r="C10" i="8"/>
  <c r="C9" i="8"/>
  <c r="C8" i="8"/>
  <c r="C7" i="8"/>
  <c r="AL112" i="6"/>
  <c r="AL111" i="6"/>
  <c r="AL110" i="6"/>
  <c r="AL109" i="6"/>
  <c r="AL108" i="6"/>
  <c r="AL107" i="6"/>
  <c r="AL106" i="6"/>
  <c r="AL105" i="6"/>
  <c r="AL104" i="6"/>
  <c r="AL103" i="6"/>
  <c r="AL102" i="6"/>
  <c r="AL101" i="6"/>
  <c r="AL100" i="6"/>
  <c r="AL99" i="6"/>
  <c r="AL98" i="6"/>
  <c r="AL97" i="6"/>
  <c r="AL96" i="6"/>
  <c r="AL95" i="6"/>
  <c r="AL94" i="6"/>
  <c r="AL93" i="6"/>
  <c r="AL92" i="6"/>
  <c r="AL91" i="6"/>
  <c r="AL90" i="6"/>
  <c r="AL89" i="6"/>
  <c r="AL88" i="6"/>
  <c r="AL87" i="6"/>
  <c r="AL86" i="6"/>
  <c r="AL85" i="6"/>
  <c r="AL84" i="6"/>
  <c r="AL83" i="6"/>
  <c r="AL82" i="6"/>
  <c r="AL81" i="6"/>
  <c r="AL80" i="6"/>
  <c r="AL79" i="6"/>
  <c r="AL78" i="6"/>
  <c r="AL77" i="6"/>
  <c r="AL76" i="6"/>
  <c r="AL75" i="6"/>
  <c r="AL74" i="6"/>
  <c r="AL73" i="6"/>
  <c r="AL72" i="6"/>
  <c r="AL71" i="6"/>
  <c r="AL70" i="6"/>
  <c r="AL69" i="6"/>
  <c r="AL68" i="6"/>
  <c r="AL67" i="6"/>
  <c r="AL66" i="6"/>
  <c r="AL65" i="6"/>
  <c r="AL64" i="6"/>
  <c r="AL63" i="6"/>
  <c r="AL62" i="6"/>
  <c r="AL61" i="6"/>
  <c r="AL60" i="6"/>
  <c r="AL59" i="6"/>
  <c r="AL58" i="6"/>
  <c r="AL57" i="6"/>
  <c r="AL56" i="6"/>
  <c r="AL55" i="6"/>
  <c r="AL54" i="6"/>
  <c r="AL53" i="6"/>
  <c r="AL52" i="6"/>
  <c r="AL51" i="6"/>
  <c r="AL50" i="6"/>
  <c r="AL49" i="6"/>
  <c r="AL48" i="6"/>
  <c r="AL47" i="6"/>
  <c r="AL46" i="6"/>
  <c r="AL45" i="6"/>
  <c r="AL44" i="6"/>
  <c r="AL43" i="6"/>
  <c r="AL42" i="6"/>
  <c r="AL41" i="6"/>
  <c r="AL40" i="6"/>
  <c r="AL39" i="6"/>
  <c r="AL38" i="6"/>
  <c r="AL37" i="6"/>
  <c r="AL36" i="6"/>
  <c r="AL35" i="6"/>
  <c r="AL34" i="6"/>
  <c r="AL33" i="6"/>
  <c r="AL32" i="6"/>
  <c r="AL31" i="6"/>
  <c r="AL30" i="6"/>
  <c r="AL29" i="6"/>
  <c r="AL28" i="6"/>
  <c r="AL27" i="6"/>
  <c r="AL26" i="6"/>
  <c r="AL25" i="6"/>
  <c r="AL24" i="6"/>
  <c r="AL23" i="6"/>
  <c r="AL22" i="6"/>
  <c r="AL21" i="6"/>
  <c r="AL20" i="6"/>
  <c r="AL19" i="6"/>
  <c r="AL18" i="6"/>
  <c r="AL17" i="6"/>
  <c r="AL16" i="6"/>
  <c r="AL15" i="6"/>
  <c r="AL14" i="6"/>
  <c r="AL13" i="6"/>
  <c r="AL12" i="6"/>
  <c r="AL11" i="6"/>
  <c r="AL10" i="6"/>
  <c r="AL9" i="6"/>
  <c r="AL8" i="6"/>
  <c r="AL7" i="6"/>
  <c r="B22" i="16"/>
  <c r="F27" i="16"/>
  <c r="E27" i="16"/>
  <c r="B27" i="16"/>
  <c r="F22" i="16"/>
  <c r="E22" i="16"/>
  <c r="A22" i="16"/>
  <c r="AF83" i="6"/>
  <c r="F51" i="6"/>
  <c r="D21" i="11" s="1"/>
  <c r="F29" i="6"/>
  <c r="D92" i="11" s="1"/>
  <c r="F24" i="6"/>
  <c r="AB113" i="6"/>
  <c r="AB112" i="6"/>
  <c r="AB111" i="6"/>
  <c r="AB110" i="6"/>
  <c r="Z109" i="11" s="1"/>
  <c r="AB109" i="6"/>
  <c r="Z106" i="11" s="1"/>
  <c r="AB108" i="6"/>
  <c r="AB107" i="6"/>
  <c r="AB106" i="6"/>
  <c r="AB105" i="6"/>
  <c r="AB104" i="6"/>
  <c r="AB103" i="6"/>
  <c r="AB102" i="6"/>
  <c r="AB101" i="6"/>
  <c r="AB100" i="6"/>
  <c r="AB99" i="6"/>
  <c r="Z98" i="12" s="1"/>
  <c r="AB98" i="6"/>
  <c r="AB97" i="6"/>
  <c r="AB96" i="6"/>
  <c r="AB95" i="6"/>
  <c r="Z111" i="11" s="1"/>
  <c r="AB94" i="6"/>
  <c r="W94" i="6" s="1"/>
  <c r="T56" i="11" s="1"/>
  <c r="AB93" i="6"/>
  <c r="Z33" i="11" s="1"/>
  <c r="AB92" i="6"/>
  <c r="Z70" i="11" s="1"/>
  <c r="AB91" i="6"/>
  <c r="AB90" i="6"/>
  <c r="AB89" i="6"/>
  <c r="AB88" i="6"/>
  <c r="Z110" i="11" s="1"/>
  <c r="AB87" i="6"/>
  <c r="AB73" i="6"/>
  <c r="AB82" i="6"/>
  <c r="Z62" i="11" s="1"/>
  <c r="AB86" i="6"/>
  <c r="AB85" i="6"/>
  <c r="W85" i="6" s="1"/>
  <c r="AB84" i="6"/>
  <c r="Z113" i="11" s="1"/>
  <c r="AB81" i="6"/>
  <c r="AB80" i="6"/>
  <c r="Z79" i="11" s="1"/>
  <c r="AB77" i="6"/>
  <c r="Z20" i="20" s="1"/>
  <c r="AB76" i="6"/>
  <c r="AB75" i="6"/>
  <c r="AB74" i="6"/>
  <c r="AB72" i="6"/>
  <c r="Z100" i="11" s="1"/>
  <c r="AB70" i="6"/>
  <c r="AB69" i="6"/>
  <c r="Z67" i="12" s="1"/>
  <c r="AB68" i="6"/>
  <c r="AB67" i="6"/>
  <c r="Z13" i="12" s="1"/>
  <c r="AB66" i="6"/>
  <c r="AB65" i="6"/>
  <c r="Z88" i="11" s="1"/>
  <c r="AB64" i="6"/>
  <c r="AB63" i="6"/>
  <c r="AB62" i="6"/>
  <c r="AB83" i="6"/>
  <c r="AB61" i="6"/>
  <c r="Z49" i="11" s="1"/>
  <c r="AB60" i="6"/>
  <c r="Z84" i="11" s="1"/>
  <c r="AB59" i="6"/>
  <c r="Z58" i="11" s="1"/>
  <c r="AB58" i="6"/>
  <c r="AB57" i="6"/>
  <c r="AB56" i="6"/>
  <c r="AB55" i="6"/>
  <c r="AB54" i="6"/>
  <c r="AB53" i="6"/>
  <c r="Z14" i="12" s="1"/>
  <c r="AB52" i="6"/>
  <c r="AB51" i="6"/>
  <c r="Z21" i="11" s="1"/>
  <c r="AB50" i="6"/>
  <c r="AB49" i="6"/>
  <c r="AB48" i="6"/>
  <c r="AB47" i="6"/>
  <c r="AB46" i="6"/>
  <c r="Z123" i="20" s="1"/>
  <c r="AB45" i="6"/>
  <c r="AB44" i="6"/>
  <c r="Z43" i="11" s="1"/>
  <c r="AB43" i="6"/>
  <c r="Z42" i="11" s="1"/>
  <c r="AB42" i="6"/>
  <c r="Z69" i="11" s="1"/>
  <c r="AB41" i="6"/>
  <c r="AB40" i="6"/>
  <c r="Z31" i="18" s="1"/>
  <c r="AB39" i="6"/>
  <c r="Z29" i="11" s="1"/>
  <c r="AB38" i="6"/>
  <c r="AB37" i="6"/>
  <c r="Z36" i="11" s="1"/>
  <c r="AB36" i="6"/>
  <c r="W36" i="6" s="1"/>
  <c r="C36" i="16" s="1"/>
  <c r="AB35" i="6"/>
  <c r="AB34" i="6"/>
  <c r="W34" i="6" s="1"/>
  <c r="AB33" i="6"/>
  <c r="AB32" i="6"/>
  <c r="AB31" i="6"/>
  <c r="W31" i="6" s="1"/>
  <c r="C31" i="16" s="1"/>
  <c r="AB30" i="6"/>
  <c r="AB29" i="6"/>
  <c r="AB28" i="6"/>
  <c r="AB27" i="6"/>
  <c r="AB26" i="6"/>
  <c r="AB25" i="6"/>
  <c r="AB24" i="6"/>
  <c r="Z26" i="11" s="1"/>
  <c r="AB23" i="6"/>
  <c r="Z99" i="11" s="1"/>
  <c r="AB22" i="6"/>
  <c r="Z63" i="20" s="1"/>
  <c r="AB21" i="6"/>
  <c r="AB20" i="6"/>
  <c r="AB19" i="6"/>
  <c r="AB18" i="6"/>
  <c r="AB17" i="6"/>
  <c r="AB16" i="6"/>
  <c r="W16" i="6" s="1"/>
  <c r="AB15" i="6"/>
  <c r="W15" i="6" s="1"/>
  <c r="C15" i="16" s="1"/>
  <c r="AB14" i="6"/>
  <c r="AB13" i="6"/>
  <c r="W13" i="6" s="1"/>
  <c r="AB11" i="6"/>
  <c r="AB10" i="6"/>
  <c r="AB8" i="6"/>
  <c r="AB12" i="6"/>
  <c r="AB7" i="6"/>
  <c r="AB71" i="6"/>
  <c r="AA66" i="6"/>
  <c r="Y65" i="12" s="1"/>
  <c r="AA65" i="6"/>
  <c r="AA64" i="6"/>
  <c r="Y63" i="8" s="1"/>
  <c r="AA63" i="6"/>
  <c r="AA62" i="6"/>
  <c r="Y86" i="8" s="1"/>
  <c r="AA83" i="6"/>
  <c r="AA61" i="6"/>
  <c r="Y49" i="11" s="1"/>
  <c r="AA60" i="6"/>
  <c r="Y84" i="11" s="1"/>
  <c r="AA59" i="6"/>
  <c r="Y58" i="11" s="1"/>
  <c r="AA58" i="6"/>
  <c r="AA57" i="6"/>
  <c r="AA56" i="6"/>
  <c r="AA55" i="6"/>
  <c r="Y42" i="8" s="1"/>
  <c r="AA54" i="6"/>
  <c r="AA53" i="6"/>
  <c r="AA52" i="6"/>
  <c r="AA51" i="6"/>
  <c r="AA50" i="6"/>
  <c r="AA49" i="6"/>
  <c r="AA48" i="6"/>
  <c r="Y47" i="11" s="1"/>
  <c r="AA47" i="6"/>
  <c r="AA46" i="6"/>
  <c r="AA45" i="6"/>
  <c r="Y44" i="8" s="1"/>
  <c r="AA44" i="6"/>
  <c r="Y43" i="11" s="1"/>
  <c r="AA43" i="6"/>
  <c r="Y42" i="11" s="1"/>
  <c r="AA42" i="6"/>
  <c r="Y69" i="11" s="1"/>
  <c r="AA41" i="6"/>
  <c r="AA40" i="6"/>
  <c r="AA39" i="6"/>
  <c r="AA38" i="6"/>
  <c r="Y71" i="8" s="1"/>
  <c r="AA37" i="6"/>
  <c r="Y36" i="11" s="1"/>
  <c r="AA36" i="6"/>
  <c r="Y35" i="8" s="1"/>
  <c r="AA35" i="6"/>
  <c r="AA34" i="6"/>
  <c r="Y33" i="8" s="1"/>
  <c r="AA33" i="6"/>
  <c r="Y19" i="11" s="1"/>
  <c r="AA32" i="6"/>
  <c r="AA31" i="6"/>
  <c r="Y30" i="11" s="1"/>
  <c r="AA30" i="6"/>
  <c r="AA29" i="6"/>
  <c r="Y28" i="11" s="1"/>
  <c r="AA28" i="6"/>
  <c r="AA27" i="6"/>
  <c r="AA26" i="6"/>
  <c r="AA25" i="6"/>
  <c r="AA24" i="6"/>
  <c r="AA23" i="6"/>
  <c r="AA22" i="6"/>
  <c r="AA21" i="6"/>
  <c r="AA20" i="6"/>
  <c r="AA19" i="6"/>
  <c r="AA18" i="6"/>
  <c r="Y17" i="8" s="1"/>
  <c r="AA17" i="6"/>
  <c r="Y25" i="12" s="1"/>
  <c r="AA16" i="6"/>
  <c r="Y15" i="12" s="1"/>
  <c r="AA15" i="6"/>
  <c r="Y14" i="11" s="1"/>
  <c r="AA14" i="6"/>
  <c r="AA13" i="6"/>
  <c r="Y12" i="8" s="1"/>
  <c r="AA11" i="6"/>
  <c r="Y81" i="12" s="1"/>
  <c r="AA10" i="6"/>
  <c r="AA8" i="6"/>
  <c r="AA12" i="6"/>
  <c r="Y40" i="8" s="1"/>
  <c r="AA7" i="6"/>
  <c r="AA113" i="6"/>
  <c r="AA112" i="6"/>
  <c r="AA111" i="6"/>
  <c r="AA110" i="6"/>
  <c r="AA109" i="6"/>
  <c r="AA108" i="6"/>
  <c r="Y118" i="8" s="1"/>
  <c r="AA107" i="6"/>
  <c r="AA106" i="6"/>
  <c r="AA105" i="6"/>
  <c r="AA104" i="6"/>
  <c r="AA103" i="6"/>
  <c r="AA102" i="6"/>
  <c r="AA101" i="6"/>
  <c r="AA100" i="6"/>
  <c r="AA99" i="6"/>
  <c r="Y98" i="12" s="1"/>
  <c r="AA98" i="6"/>
  <c r="Y97" i="8" s="1"/>
  <c r="AA97" i="6"/>
  <c r="AA96" i="6"/>
  <c r="AA95" i="6"/>
  <c r="AA94" i="6"/>
  <c r="AA93" i="6"/>
  <c r="AA92" i="6"/>
  <c r="AA91" i="6"/>
  <c r="AA90" i="6"/>
  <c r="AA89" i="6"/>
  <c r="Y88" i="8" s="1"/>
  <c r="AA88" i="6"/>
  <c r="AA87" i="6"/>
  <c r="AA73" i="6"/>
  <c r="AA82" i="6"/>
  <c r="AA86" i="6"/>
  <c r="AA85" i="6"/>
  <c r="AA84" i="6"/>
  <c r="AA81" i="6"/>
  <c r="AA80" i="6"/>
  <c r="Y79" i="11" s="1"/>
  <c r="AA78" i="6"/>
  <c r="AA77" i="6"/>
  <c r="AA76" i="6"/>
  <c r="AA75" i="6"/>
  <c r="AA74" i="6"/>
  <c r="AA72" i="6"/>
  <c r="AA71" i="6"/>
  <c r="AA70" i="6"/>
  <c r="AA69" i="6"/>
  <c r="AA68" i="6"/>
  <c r="AA67" i="6"/>
  <c r="Y52" i="6"/>
  <c r="Y59" i="6"/>
  <c r="Y58" i="6"/>
  <c r="Y57" i="6"/>
  <c r="Y56" i="6"/>
  <c r="Y54" i="6"/>
  <c r="Y50" i="6"/>
  <c r="Y49" i="6"/>
  <c r="Y48" i="6"/>
  <c r="W47" i="11" s="1"/>
  <c r="Y47" i="6"/>
  <c r="Y45" i="6"/>
  <c r="Y44" i="6"/>
  <c r="W43" i="11" s="1"/>
  <c r="Y43" i="6"/>
  <c r="W42" i="11" s="1"/>
  <c r="Y42" i="6"/>
  <c r="W69" i="11" s="1"/>
  <c r="Y41" i="6"/>
  <c r="Y39" i="6"/>
  <c r="Y38" i="6"/>
  <c r="W37" i="19" s="1"/>
  <c r="Y37" i="6"/>
  <c r="Y36" i="6"/>
  <c r="Y34" i="6"/>
  <c r="Y33" i="6"/>
  <c r="W19" i="11" s="1"/>
  <c r="Y32" i="6"/>
  <c r="Y31" i="6"/>
  <c r="W30" i="11" s="1"/>
  <c r="Y30" i="6"/>
  <c r="Y29" i="6"/>
  <c r="W28" i="11" s="1"/>
  <c r="Y26" i="6"/>
  <c r="Y25" i="6"/>
  <c r="Y23" i="6"/>
  <c r="Y21" i="6"/>
  <c r="Y20" i="6"/>
  <c r="Y19" i="6"/>
  <c r="Y18" i="6"/>
  <c r="Y17" i="6"/>
  <c r="W25" i="12" s="1"/>
  <c r="Y16" i="6"/>
  <c r="W15" i="12" s="1"/>
  <c r="Y15" i="6"/>
  <c r="W14" i="11" s="1"/>
  <c r="Y14" i="6"/>
  <c r="Y13" i="6"/>
  <c r="Y11" i="6"/>
  <c r="W81" i="12" s="1"/>
  <c r="Y10" i="6"/>
  <c r="Y8" i="6"/>
  <c r="Y12" i="6"/>
  <c r="Y7" i="6"/>
  <c r="Y113" i="6"/>
  <c r="Y112" i="6"/>
  <c r="Y111" i="6"/>
  <c r="Y110" i="6"/>
  <c r="W109" i="11" s="1"/>
  <c r="Y109" i="6"/>
  <c r="Y108" i="6"/>
  <c r="Y107" i="6"/>
  <c r="Y106" i="6"/>
  <c r="Y105" i="6"/>
  <c r="Y104" i="6"/>
  <c r="Y103" i="6"/>
  <c r="Y102" i="6"/>
  <c r="Y101" i="6"/>
  <c r="Y100" i="6"/>
  <c r="Y99" i="6"/>
  <c r="W98" i="12" s="1"/>
  <c r="Y98" i="6"/>
  <c r="Y97" i="6"/>
  <c r="Y96" i="6"/>
  <c r="Y95" i="6"/>
  <c r="Y94" i="6"/>
  <c r="Y93" i="6"/>
  <c r="Y92" i="6"/>
  <c r="Y91" i="6"/>
  <c r="Y90" i="6"/>
  <c r="Y89" i="6"/>
  <c r="Y88" i="6"/>
  <c r="Y87" i="6"/>
  <c r="Y73" i="6"/>
  <c r="Y82" i="6"/>
  <c r="Y86" i="6"/>
  <c r="Y85" i="6"/>
  <c r="Y84" i="6"/>
  <c r="Y81" i="6"/>
  <c r="Y80" i="6"/>
  <c r="W79" i="11" s="1"/>
  <c r="Y78" i="6"/>
  <c r="Y77" i="6"/>
  <c r="Y76" i="6"/>
  <c r="Y75" i="6"/>
  <c r="Y74" i="6"/>
  <c r="Y72" i="6"/>
  <c r="Y71" i="6"/>
  <c r="Y70" i="6"/>
  <c r="Y69" i="6"/>
  <c r="Y68" i="6"/>
  <c r="W67" i="11" s="1"/>
  <c r="Y67" i="6"/>
  <c r="Y66" i="6"/>
  <c r="W65" i="12" s="1"/>
  <c r="Y65" i="6"/>
  <c r="Y64" i="6"/>
  <c r="Y63" i="6"/>
  <c r="Y62" i="6"/>
  <c r="Y83" i="6"/>
  <c r="Y61" i="6"/>
  <c r="AD58" i="6"/>
  <c r="AF58" i="6"/>
  <c r="AF57" i="6"/>
  <c r="F132" i="6"/>
  <c r="G132" i="6"/>
  <c r="X52" i="5"/>
  <c r="S52" i="5"/>
  <c r="T52" i="5" s="1"/>
  <c r="S40" i="5"/>
  <c r="T40" i="5" s="1"/>
  <c r="K18" i="7"/>
  <c r="K17" i="7"/>
  <c r="AF44" i="6"/>
  <c r="AF42" i="6"/>
  <c r="AD69" i="11" s="1"/>
  <c r="AD42" i="6"/>
  <c r="AB69" i="11" s="1"/>
  <c r="AF35" i="6"/>
  <c r="AF28" i="6"/>
  <c r="S7" i="1"/>
  <c r="T7" i="1" s="1"/>
  <c r="V7" i="1"/>
  <c r="AD113" i="6"/>
  <c r="AD112" i="6"/>
  <c r="AD111" i="6"/>
  <c r="AD110" i="6"/>
  <c r="AB109" i="11" s="1"/>
  <c r="AD109" i="6"/>
  <c r="AB106" i="11" s="1"/>
  <c r="AD108" i="6"/>
  <c r="AB118" i="8" s="1"/>
  <c r="AD107" i="6"/>
  <c r="AD106" i="6"/>
  <c r="AB82" i="8" s="1"/>
  <c r="AD105" i="6"/>
  <c r="AD104" i="6"/>
  <c r="AD103" i="6"/>
  <c r="AD102" i="6"/>
  <c r="AD101" i="6"/>
  <c r="AD100" i="6"/>
  <c r="AD99" i="6"/>
  <c r="AB98" i="12" s="1"/>
  <c r="AD98" i="6"/>
  <c r="AB97" i="8" s="1"/>
  <c r="AD97" i="6"/>
  <c r="AD96" i="6"/>
  <c r="AD95" i="6"/>
  <c r="AB111" i="11" s="1"/>
  <c r="AD94" i="6"/>
  <c r="AD93" i="6"/>
  <c r="AB33" i="11" s="1"/>
  <c r="AD92" i="6"/>
  <c r="AD91" i="6"/>
  <c r="AD90" i="6"/>
  <c r="AD89" i="6"/>
  <c r="AB88" i="8" s="1"/>
  <c r="AD88" i="6"/>
  <c r="AD87" i="6"/>
  <c r="AD73" i="6"/>
  <c r="AD82" i="6"/>
  <c r="AD86" i="6"/>
  <c r="AB28" i="8" s="1"/>
  <c r="AD85" i="6"/>
  <c r="AD84" i="6"/>
  <c r="AD81" i="6"/>
  <c r="AD80" i="6"/>
  <c r="AB79" i="11" s="1"/>
  <c r="AD78" i="6"/>
  <c r="AD77" i="6"/>
  <c r="AD76" i="6"/>
  <c r="AD75" i="6"/>
  <c r="AB109" i="8" s="1"/>
  <c r="AD74" i="6"/>
  <c r="AB36" i="8" s="1"/>
  <c r="AD72" i="6"/>
  <c r="AD71" i="6"/>
  <c r="AD70" i="6"/>
  <c r="AD69" i="6"/>
  <c r="AD68" i="6"/>
  <c r="AB67" i="11" s="1"/>
  <c r="AD67" i="6"/>
  <c r="AD66" i="6"/>
  <c r="AB65" i="12" s="1"/>
  <c r="AD65" i="6"/>
  <c r="AD64" i="6"/>
  <c r="AB63" i="8" s="1"/>
  <c r="AD63" i="6"/>
  <c r="AD62" i="6"/>
  <c r="AD83" i="6"/>
  <c r="AB98" i="11" s="1"/>
  <c r="AD61" i="6"/>
  <c r="AB49" i="11" s="1"/>
  <c r="AD60" i="6"/>
  <c r="AB84" i="11" s="1"/>
  <c r="AD59" i="6"/>
  <c r="AB58" i="11" s="1"/>
  <c r="AD57" i="6"/>
  <c r="AD56" i="6"/>
  <c r="AD55" i="6"/>
  <c r="AB42" i="8" s="1"/>
  <c r="AD54" i="6"/>
  <c r="AD53" i="6"/>
  <c r="AB14" i="12" s="1"/>
  <c r="AD52" i="6"/>
  <c r="AD51" i="6"/>
  <c r="AD50" i="6"/>
  <c r="AD49" i="6"/>
  <c r="AD48" i="6"/>
  <c r="AB47" i="11" s="1"/>
  <c r="AD47" i="6"/>
  <c r="AD46" i="6"/>
  <c r="AB123" i="20" s="1"/>
  <c r="AD45" i="6"/>
  <c r="AB44" i="8" s="1"/>
  <c r="AD44" i="6"/>
  <c r="AB43" i="11" s="1"/>
  <c r="AD43" i="6"/>
  <c r="AB42" i="11" s="1"/>
  <c r="AD41" i="6"/>
  <c r="AD40" i="6"/>
  <c r="AB31" i="18" s="1"/>
  <c r="AD39" i="6"/>
  <c r="AD38" i="6"/>
  <c r="AB71" i="8" s="1"/>
  <c r="AD37" i="6"/>
  <c r="AB36" i="11" s="1"/>
  <c r="AD36" i="6"/>
  <c r="AB35" i="8" s="1"/>
  <c r="AD35" i="6"/>
  <c r="AD34" i="6"/>
  <c r="AB33" i="8" s="1"/>
  <c r="AD33" i="6"/>
  <c r="AD32" i="6"/>
  <c r="AD31" i="6"/>
  <c r="AB30" i="11" s="1"/>
  <c r="AD30" i="6"/>
  <c r="AD29" i="6"/>
  <c r="AB28" i="11" s="1"/>
  <c r="AD28" i="6"/>
  <c r="AD27" i="6"/>
  <c r="AD26" i="6"/>
  <c r="AD25" i="6"/>
  <c r="AD24" i="6"/>
  <c r="AD23" i="6"/>
  <c r="AD22" i="6"/>
  <c r="AB63" i="20" s="1"/>
  <c r="AD21" i="6"/>
  <c r="AD20" i="6"/>
  <c r="AD17" i="6"/>
  <c r="X6" i="1"/>
  <c r="V6" i="1"/>
  <c r="S6" i="1"/>
  <c r="T6" i="1" s="1"/>
  <c r="X5" i="1"/>
  <c r="V5" i="1"/>
  <c r="S5" i="1"/>
  <c r="T5" i="1" s="1"/>
  <c r="X4" i="1"/>
  <c r="V4" i="1"/>
  <c r="S4" i="1"/>
  <c r="T4" i="1" s="1"/>
  <c r="X3" i="1"/>
  <c r="V3" i="1"/>
  <c r="S3" i="1"/>
  <c r="T3" i="1" s="1"/>
  <c r="X2" i="1"/>
  <c r="V2" i="1"/>
  <c r="S2" i="1"/>
  <c r="T2" i="1" s="1"/>
  <c r="V15" i="1"/>
  <c r="V14" i="1"/>
  <c r="V13" i="1"/>
  <c r="V12" i="1"/>
  <c r="V11" i="1"/>
  <c r="AF92" i="6"/>
  <c r="T8" i="20" l="1"/>
  <c r="T124" i="20"/>
  <c r="AB117" i="8"/>
  <c r="Z119" i="11"/>
  <c r="Z46" i="11"/>
  <c r="Z41" i="11"/>
  <c r="Y61" i="8"/>
  <c r="Y32" i="11"/>
  <c r="Y16" i="12"/>
  <c r="Y107" i="8"/>
  <c r="AB94" i="11"/>
  <c r="AB85" i="8"/>
  <c r="AB119" i="11"/>
  <c r="AB116" i="11"/>
  <c r="W119" i="11"/>
  <c r="Z116" i="11"/>
  <c r="W116" i="11"/>
  <c r="Z59" i="11"/>
  <c r="W41" i="11"/>
  <c r="AB60" i="11"/>
  <c r="Z108" i="11"/>
  <c r="Y59" i="11"/>
  <c r="Y54" i="8"/>
  <c r="Y41" i="11"/>
  <c r="Z60" i="11"/>
  <c r="Y60" i="11"/>
  <c r="W32" i="11"/>
  <c r="AB108" i="11"/>
  <c r="AB105" i="8"/>
  <c r="AB54" i="8"/>
  <c r="Y46" i="11"/>
  <c r="W46" i="11"/>
  <c r="W16" i="12"/>
  <c r="AB107" i="8"/>
  <c r="AB92" i="11"/>
  <c r="AD124" i="20"/>
  <c r="AD8" i="20"/>
  <c r="AC123" i="6"/>
  <c r="AA8" i="20" s="1"/>
  <c r="Z8" i="20"/>
  <c r="AD124" i="18"/>
  <c r="AD126" i="18"/>
  <c r="AB124" i="18"/>
  <c r="AB126" i="18"/>
  <c r="W124" i="18"/>
  <c r="W126" i="18"/>
  <c r="T124" i="18"/>
  <c r="T126" i="18"/>
  <c r="AB118" i="11"/>
  <c r="AB80" i="11"/>
  <c r="T35" i="18"/>
  <c r="T127" i="18"/>
  <c r="AB115" i="11"/>
  <c r="AB102" i="11"/>
  <c r="AB114" i="12"/>
  <c r="AB27" i="12"/>
  <c r="Z118" i="11"/>
  <c r="Z80" i="11"/>
  <c r="Z115" i="8"/>
  <c r="X115" i="8"/>
  <c r="Z115" i="11"/>
  <c r="Z102" i="11"/>
  <c r="Z114" i="12"/>
  <c r="Z27" i="12"/>
  <c r="W118" i="11"/>
  <c r="W80" i="11"/>
  <c r="W115" i="11"/>
  <c r="W102" i="11"/>
  <c r="W114" i="12"/>
  <c r="W27" i="12"/>
  <c r="X112" i="8"/>
  <c r="Z112" i="8"/>
  <c r="AB113" i="8"/>
  <c r="AB112" i="8"/>
  <c r="A83" i="16"/>
  <c r="F83" i="16"/>
  <c r="C83" i="16"/>
  <c r="E83" i="16"/>
  <c r="B83" i="16"/>
  <c r="T82" i="8"/>
  <c r="AA77" i="8"/>
  <c r="AA64" i="8"/>
  <c r="AD82" i="11"/>
  <c r="AD98" i="11"/>
  <c r="D23" i="11"/>
  <c r="D26" i="11"/>
  <c r="X72" i="8"/>
  <c r="Z72" i="8"/>
  <c r="Z111" i="18"/>
  <c r="Z52" i="18"/>
  <c r="X118" i="8"/>
  <c r="Z118" i="8"/>
  <c r="Z82" i="8"/>
  <c r="X82" i="8"/>
  <c r="Z104" i="19"/>
  <c r="Z44" i="19"/>
  <c r="Z101" i="20"/>
  <c r="Z124" i="20"/>
  <c r="Z100" i="20"/>
  <c r="Z17" i="20"/>
  <c r="Z99" i="12"/>
  <c r="Z47" i="12"/>
  <c r="Z96" i="11"/>
  <c r="Z95" i="11"/>
  <c r="W97" i="6"/>
  <c r="X103" i="8"/>
  <c r="Z103" i="8"/>
  <c r="Z93" i="11"/>
  <c r="Z56" i="11"/>
  <c r="Z90" i="11"/>
  <c r="Z11" i="11"/>
  <c r="Z89" i="20"/>
  <c r="Z7" i="20"/>
  <c r="Z87" i="18"/>
  <c r="Z58" i="18"/>
  <c r="Z72" i="11"/>
  <c r="Z97" i="11"/>
  <c r="W86" i="6"/>
  <c r="Z28" i="8"/>
  <c r="X28" i="8"/>
  <c r="X15" i="8"/>
  <c r="Z15" i="8"/>
  <c r="X52" i="8"/>
  <c r="Z52" i="8"/>
  <c r="X109" i="8"/>
  <c r="Z109" i="8"/>
  <c r="Z36" i="8"/>
  <c r="X36" i="8"/>
  <c r="Z90" i="8"/>
  <c r="X90" i="8"/>
  <c r="X66" i="8"/>
  <c r="Z66" i="8"/>
  <c r="X86" i="8"/>
  <c r="Z86" i="8"/>
  <c r="Z82" i="11"/>
  <c r="Z98" i="11"/>
  <c r="Z57" i="11"/>
  <c r="Z75" i="11"/>
  <c r="Z56" i="12"/>
  <c r="Z12" i="12"/>
  <c r="Z34" i="8"/>
  <c r="X34" i="8"/>
  <c r="Z42" i="8"/>
  <c r="X42" i="8"/>
  <c r="X76" i="8"/>
  <c r="Z76" i="8"/>
  <c r="Z51" i="11"/>
  <c r="Z77" i="11"/>
  <c r="X83" i="8"/>
  <c r="Z83" i="8"/>
  <c r="X114" i="8"/>
  <c r="Z114" i="8"/>
  <c r="Z40" i="11"/>
  <c r="Z37" i="11"/>
  <c r="X71" i="8"/>
  <c r="Z71" i="8"/>
  <c r="Z35" i="18"/>
  <c r="Z127" i="18"/>
  <c r="T54" i="8"/>
  <c r="C55" i="16"/>
  <c r="F55" i="16"/>
  <c r="B55" i="16"/>
  <c r="D55" i="16"/>
  <c r="E55" i="16"/>
  <c r="A55" i="16"/>
  <c r="W33" i="6"/>
  <c r="Z19" i="11"/>
  <c r="W32" i="6"/>
  <c r="Z39" i="11"/>
  <c r="Z29" i="19"/>
  <c r="Z87" i="19"/>
  <c r="Z28" i="18"/>
  <c r="Z32" i="18"/>
  <c r="Z27" i="18"/>
  <c r="Z36" i="18"/>
  <c r="W26" i="6"/>
  <c r="T68" i="8" s="1"/>
  <c r="Z68" i="8"/>
  <c r="X68" i="8"/>
  <c r="W25" i="6"/>
  <c r="T121" i="11" s="1"/>
  <c r="Z121" i="11"/>
  <c r="X58" i="8"/>
  <c r="Z58" i="8"/>
  <c r="W19" i="6"/>
  <c r="Z104" i="11"/>
  <c r="W17" i="6"/>
  <c r="Z25" i="12"/>
  <c r="Z23" i="8"/>
  <c r="X23" i="8"/>
  <c r="W11" i="6"/>
  <c r="Z81" i="12"/>
  <c r="AC10" i="6"/>
  <c r="AA45" i="8" s="1"/>
  <c r="Z45" i="8"/>
  <c r="X45" i="8"/>
  <c r="W8" i="6"/>
  <c r="Z101" i="8"/>
  <c r="X101" i="8"/>
  <c r="W12" i="6"/>
  <c r="X40" i="8"/>
  <c r="Z40" i="8"/>
  <c r="W7" i="6"/>
  <c r="Z96" i="8"/>
  <c r="X96" i="8"/>
  <c r="Z89" i="8"/>
  <c r="X89" i="8"/>
  <c r="Y64" i="11"/>
  <c r="Y88" i="11"/>
  <c r="Y62" i="8"/>
  <c r="Y66" i="8"/>
  <c r="Y82" i="11"/>
  <c r="Y98" i="11"/>
  <c r="Y57" i="11"/>
  <c r="Y75" i="11"/>
  <c r="Y56" i="12"/>
  <c r="Y12" i="12"/>
  <c r="Y55" i="8"/>
  <c r="Y34" i="8"/>
  <c r="Y53" i="8"/>
  <c r="Y76" i="8"/>
  <c r="Y52" i="12"/>
  <c r="Y14" i="12"/>
  <c r="Y51" i="11"/>
  <c r="Y77" i="11"/>
  <c r="Y50" i="11"/>
  <c r="Y21" i="11"/>
  <c r="Y49" i="8"/>
  <c r="Y83" i="8"/>
  <c r="Y48" i="8"/>
  <c r="Y114" i="8"/>
  <c r="Y45" i="20"/>
  <c r="Y123" i="20"/>
  <c r="Y40" i="11"/>
  <c r="Y37" i="11"/>
  <c r="Y40" i="18"/>
  <c r="Y31" i="18"/>
  <c r="Y38" i="11"/>
  <c r="Y29" i="11"/>
  <c r="Y35" i="18"/>
  <c r="Y127" i="18"/>
  <c r="Y31" i="11"/>
  <c r="Y39" i="11"/>
  <c r="Y29" i="19"/>
  <c r="Y87" i="19"/>
  <c r="Y28" i="18"/>
  <c r="Y32" i="18"/>
  <c r="Y27" i="18"/>
  <c r="Y36" i="18"/>
  <c r="Y25" i="8"/>
  <c r="Y68" i="8"/>
  <c r="Y24" i="11"/>
  <c r="Y121" i="11"/>
  <c r="Y23" i="11"/>
  <c r="Y26" i="11"/>
  <c r="Y22" i="11"/>
  <c r="Y99" i="11"/>
  <c r="Y21" i="20"/>
  <c r="Y63" i="20"/>
  <c r="Y20" i="8"/>
  <c r="Y58" i="8"/>
  <c r="Y19" i="8"/>
  <c r="Y117" i="8"/>
  <c r="Y18" i="11"/>
  <c r="Y104" i="11"/>
  <c r="Y13" i="8"/>
  <c r="Y23" i="8"/>
  <c r="Y10" i="8"/>
  <c r="Y45" i="8"/>
  <c r="Y9" i="8"/>
  <c r="Y101" i="8"/>
  <c r="Y7" i="8"/>
  <c r="Y96" i="8"/>
  <c r="Y111" i="8"/>
  <c r="Y72" i="8"/>
  <c r="Y111" i="18"/>
  <c r="Y52" i="18"/>
  <c r="Y109" i="11"/>
  <c r="Y116" i="11"/>
  <c r="Y108" i="11"/>
  <c r="Y106" i="11"/>
  <c r="Y105" i="8"/>
  <c r="Y82" i="8"/>
  <c r="Y104" i="19"/>
  <c r="Y44" i="19"/>
  <c r="Y101" i="20"/>
  <c r="Y124" i="20"/>
  <c r="Y100" i="20"/>
  <c r="Y17" i="20"/>
  <c r="Y99" i="12"/>
  <c r="Y47" i="12"/>
  <c r="Y96" i="11"/>
  <c r="Y95" i="11"/>
  <c r="Y95" i="8"/>
  <c r="Y103" i="8"/>
  <c r="Y94" i="11"/>
  <c r="Y111" i="11"/>
  <c r="Y93" i="11"/>
  <c r="Y56" i="11"/>
  <c r="Y92" i="11"/>
  <c r="Y33" i="11"/>
  <c r="Y91" i="11"/>
  <c r="Y70" i="11"/>
  <c r="Y90" i="11"/>
  <c r="Y11" i="11"/>
  <c r="Y89" i="20"/>
  <c r="Y7" i="20"/>
  <c r="Y87" i="11"/>
  <c r="Y110" i="11"/>
  <c r="Y87" i="18"/>
  <c r="Y58" i="18"/>
  <c r="Y72" i="11"/>
  <c r="Y97" i="11"/>
  <c r="Y81" i="11"/>
  <c r="Y62" i="11"/>
  <c r="Y85" i="8"/>
  <c r="Y28" i="8"/>
  <c r="Y83" i="11"/>
  <c r="Y113" i="11"/>
  <c r="Y80" i="8"/>
  <c r="Y15" i="8"/>
  <c r="Y77" i="8"/>
  <c r="Y64" i="8"/>
  <c r="Y76" i="20"/>
  <c r="Y20" i="20"/>
  <c r="Y75" i="8"/>
  <c r="Y52" i="8"/>
  <c r="Y74" i="8"/>
  <c r="Y109" i="8"/>
  <c r="Y73" i="8"/>
  <c r="Y36" i="8"/>
  <c r="Y71" i="11"/>
  <c r="Y100" i="11"/>
  <c r="Y70" i="8"/>
  <c r="Y89" i="8"/>
  <c r="Y69" i="8"/>
  <c r="Y90" i="8"/>
  <c r="Y68" i="12"/>
  <c r="Y67" i="12"/>
  <c r="Y67" i="11"/>
  <c r="Y119" i="11"/>
  <c r="Y66" i="12"/>
  <c r="Y13" i="12"/>
  <c r="W51" i="11"/>
  <c r="W77" i="11"/>
  <c r="W58" i="11"/>
  <c r="W50" i="11"/>
  <c r="W57" i="11"/>
  <c r="W75" i="11"/>
  <c r="W56" i="12"/>
  <c r="W12" i="12"/>
  <c r="W40" i="11"/>
  <c r="W37" i="11"/>
  <c r="W38" i="11"/>
  <c r="W29" i="11"/>
  <c r="W36" i="11"/>
  <c r="W59" i="11"/>
  <c r="W31" i="11"/>
  <c r="W39" i="11"/>
  <c r="W29" i="19"/>
  <c r="W87" i="19"/>
  <c r="W24" i="11"/>
  <c r="W121" i="11"/>
  <c r="W22" i="11"/>
  <c r="W99" i="11"/>
  <c r="W18" i="11"/>
  <c r="W104" i="11"/>
  <c r="W111" i="18"/>
  <c r="W52" i="18"/>
  <c r="W108" i="11"/>
  <c r="W106" i="11"/>
  <c r="W104" i="19"/>
  <c r="W44" i="19"/>
  <c r="W101" i="20"/>
  <c r="W124" i="20"/>
  <c r="W100" i="20"/>
  <c r="W17" i="20"/>
  <c r="W99" i="12"/>
  <c r="W47" i="12"/>
  <c r="W96" i="11"/>
  <c r="W95" i="11"/>
  <c r="W94" i="11"/>
  <c r="W111" i="11"/>
  <c r="W93" i="11"/>
  <c r="W56" i="11"/>
  <c r="W92" i="11"/>
  <c r="W33" i="11"/>
  <c r="W91" i="11"/>
  <c r="W70" i="11"/>
  <c r="W90" i="11"/>
  <c r="W11" i="11"/>
  <c r="W89" i="20"/>
  <c r="W7" i="20"/>
  <c r="W87" i="11"/>
  <c r="W110" i="11"/>
  <c r="W87" i="18"/>
  <c r="W58" i="18"/>
  <c r="W72" i="11"/>
  <c r="W97" i="11"/>
  <c r="W81" i="11"/>
  <c r="W62" i="11"/>
  <c r="W83" i="11"/>
  <c r="W113" i="11"/>
  <c r="W76" i="20"/>
  <c r="W20" i="20"/>
  <c r="W71" i="11"/>
  <c r="W100" i="11"/>
  <c r="W68" i="12"/>
  <c r="W67" i="12"/>
  <c r="W66" i="12"/>
  <c r="W13" i="12"/>
  <c r="W64" i="11"/>
  <c r="W88" i="11"/>
  <c r="W82" i="11"/>
  <c r="W98" i="11"/>
  <c r="W60" i="11"/>
  <c r="W49" i="11"/>
  <c r="AB57" i="11"/>
  <c r="AB75" i="11"/>
  <c r="AD57" i="11"/>
  <c r="AD75" i="11"/>
  <c r="AD56" i="12"/>
  <c r="AD12" i="12"/>
  <c r="AD35" i="18"/>
  <c r="AD127" i="18"/>
  <c r="AD28" i="18"/>
  <c r="AD32" i="18"/>
  <c r="AB111" i="8"/>
  <c r="AB72" i="8"/>
  <c r="AB111" i="18"/>
  <c r="AB52" i="18"/>
  <c r="AB104" i="19"/>
  <c r="AB44" i="19"/>
  <c r="AB101" i="20"/>
  <c r="AB124" i="20"/>
  <c r="AB100" i="20"/>
  <c r="AB17" i="20"/>
  <c r="AB99" i="12"/>
  <c r="AB47" i="12"/>
  <c r="AB96" i="11"/>
  <c r="AB95" i="11"/>
  <c r="AB95" i="8"/>
  <c r="AB103" i="8"/>
  <c r="AB93" i="11"/>
  <c r="AB56" i="11"/>
  <c r="AB91" i="11"/>
  <c r="AB70" i="11"/>
  <c r="AB90" i="11"/>
  <c r="AB11" i="11"/>
  <c r="AB89" i="20"/>
  <c r="AB7" i="20"/>
  <c r="AB87" i="11"/>
  <c r="AB110" i="11"/>
  <c r="AB87" i="18"/>
  <c r="AB58" i="18"/>
  <c r="AB72" i="11"/>
  <c r="AB97" i="11"/>
  <c r="AB81" i="11"/>
  <c r="AB62" i="11"/>
  <c r="AB83" i="11"/>
  <c r="AB113" i="11"/>
  <c r="AB80" i="8"/>
  <c r="AB15" i="8"/>
  <c r="AB77" i="8"/>
  <c r="AB64" i="8"/>
  <c r="AB76" i="20"/>
  <c r="AB20" i="20"/>
  <c r="AB75" i="8"/>
  <c r="AB52" i="8"/>
  <c r="AB71" i="11"/>
  <c r="AB100" i="11"/>
  <c r="AB70" i="8"/>
  <c r="AB89" i="8"/>
  <c r="AB69" i="8"/>
  <c r="AB90" i="8"/>
  <c r="AB68" i="12"/>
  <c r="AB67" i="12"/>
  <c r="AB66" i="12"/>
  <c r="AB13" i="12"/>
  <c r="AB64" i="11"/>
  <c r="AB88" i="11"/>
  <c r="AB62" i="8"/>
  <c r="AB66" i="8"/>
  <c r="AB61" i="8"/>
  <c r="AB86" i="8"/>
  <c r="AB56" i="12"/>
  <c r="AB12" i="12"/>
  <c r="AB55" i="8"/>
  <c r="AB34" i="8"/>
  <c r="AB53" i="8"/>
  <c r="AB76" i="8"/>
  <c r="AB51" i="11"/>
  <c r="AB77" i="11"/>
  <c r="AB50" i="11"/>
  <c r="AB21" i="11"/>
  <c r="AB49" i="8"/>
  <c r="AB83" i="8"/>
  <c r="AB48" i="8"/>
  <c r="AB114" i="8"/>
  <c r="AB40" i="11"/>
  <c r="AB37" i="11"/>
  <c r="AB38" i="11"/>
  <c r="AB29" i="11"/>
  <c r="AB35" i="18"/>
  <c r="AB127" i="18"/>
  <c r="AB32" i="11"/>
  <c r="AB19" i="11"/>
  <c r="AB31" i="11"/>
  <c r="AB39" i="11"/>
  <c r="AB29" i="19"/>
  <c r="AB87" i="19"/>
  <c r="AB28" i="18"/>
  <c r="AB32" i="18"/>
  <c r="AB27" i="18"/>
  <c r="AB36" i="18"/>
  <c r="AB25" i="8"/>
  <c r="AB68" i="8"/>
  <c r="AB24" i="11"/>
  <c r="AB121" i="11"/>
  <c r="AB23" i="11"/>
  <c r="AB26" i="11"/>
  <c r="AB22" i="11"/>
  <c r="AB99" i="11"/>
  <c r="AB20" i="8"/>
  <c r="AB58" i="8"/>
  <c r="AB16" i="12"/>
  <c r="AB25" i="12"/>
  <c r="AD91" i="11"/>
  <c r="AD70" i="11"/>
  <c r="X78" i="8"/>
  <c r="Z78" i="8"/>
  <c r="D50" i="11"/>
  <c r="E22" i="14" a="1"/>
  <c r="E22" i="14" s="1"/>
  <c r="D28" i="11"/>
  <c r="E84" i="14" a="1"/>
  <c r="E84" i="14" s="1"/>
  <c r="Z37" i="8"/>
  <c r="X37" i="8"/>
  <c r="Y37" i="19"/>
  <c r="Y37" i="8"/>
  <c r="AB37" i="19"/>
  <c r="AB37" i="8"/>
  <c r="D109" i="14"/>
  <c r="F12" i="14"/>
  <c r="X129" i="20"/>
  <c r="V129" i="20"/>
  <c r="U129" i="20"/>
  <c r="S129" i="20"/>
  <c r="P129" i="20"/>
  <c r="O129" i="20"/>
  <c r="K129" i="20"/>
  <c r="G29" i="9" s="1"/>
  <c r="X129" i="19"/>
  <c r="V129" i="19"/>
  <c r="U129" i="19"/>
  <c r="S129" i="19"/>
  <c r="P129" i="19"/>
  <c r="O129" i="19"/>
  <c r="K129" i="19"/>
  <c r="G28" i="9" s="1"/>
  <c r="X129" i="12"/>
  <c r="V129" i="12"/>
  <c r="U129" i="12"/>
  <c r="S129" i="12"/>
  <c r="P129" i="12"/>
  <c r="O129" i="12"/>
  <c r="K129" i="12"/>
  <c r="G26" i="9" s="1"/>
  <c r="V129" i="8"/>
  <c r="U129" i="8"/>
  <c r="S129" i="8"/>
  <c r="P129" i="8"/>
  <c r="O129" i="8"/>
  <c r="K129" i="8"/>
  <c r="G25" i="9" s="1"/>
  <c r="X129" i="11"/>
  <c r="S129" i="11"/>
  <c r="P129" i="11"/>
  <c r="O129" i="11"/>
  <c r="K129" i="11"/>
  <c r="D121" i="16"/>
  <c r="C121" i="16"/>
  <c r="B121" i="16"/>
  <c r="A121" i="16"/>
  <c r="E121" i="16"/>
  <c r="F121" i="16"/>
  <c r="AC9" i="6"/>
  <c r="Z124" i="18"/>
  <c r="AC122" i="6"/>
  <c r="Z122" i="12"/>
  <c r="AC121" i="6"/>
  <c r="Z120" i="11"/>
  <c r="X129" i="18"/>
  <c r="V129" i="18"/>
  <c r="U129" i="18"/>
  <c r="S129" i="18"/>
  <c r="P129" i="18"/>
  <c r="O129" i="18"/>
  <c r="K129" i="18"/>
  <c r="G27" i="9" s="1"/>
  <c r="C102" i="16"/>
  <c r="E102" i="16"/>
  <c r="T101" i="20"/>
  <c r="F102" i="16"/>
  <c r="D102" i="16"/>
  <c r="B102" i="16"/>
  <c r="A102" i="16"/>
  <c r="T100" i="20"/>
  <c r="T90" i="11"/>
  <c r="T89" i="20"/>
  <c r="T40" i="18"/>
  <c r="E40" i="16"/>
  <c r="C40" i="16"/>
  <c r="F40" i="16"/>
  <c r="B40" i="16"/>
  <c r="A40" i="16"/>
  <c r="D40" i="16"/>
  <c r="T111" i="18"/>
  <c r="Z117" i="8"/>
  <c r="X117" i="8"/>
  <c r="AC114" i="6"/>
  <c r="Z113" i="8"/>
  <c r="X113" i="8"/>
  <c r="T113" i="8"/>
  <c r="T72" i="11"/>
  <c r="F77" i="16"/>
  <c r="D77" i="16"/>
  <c r="B77" i="16"/>
  <c r="T76" i="20"/>
  <c r="C77" i="16"/>
  <c r="A77" i="16"/>
  <c r="E77" i="16"/>
  <c r="B94" i="16"/>
  <c r="E94" i="16"/>
  <c r="C94" i="16"/>
  <c r="D94" i="16"/>
  <c r="F94" i="16"/>
  <c r="A94" i="16"/>
  <c r="T93" i="11"/>
  <c r="A124" i="16"/>
  <c r="F124" i="16"/>
  <c r="E124" i="16"/>
  <c r="D124" i="16"/>
  <c r="C124" i="16"/>
  <c r="B124" i="16"/>
  <c r="X111" i="8"/>
  <c r="Z111" i="8"/>
  <c r="X107" i="8"/>
  <c r="Z107" i="8"/>
  <c r="X105" i="8"/>
  <c r="Z105" i="8"/>
  <c r="Z97" i="8"/>
  <c r="X97" i="8"/>
  <c r="X95" i="8"/>
  <c r="Z95" i="8"/>
  <c r="W95" i="6"/>
  <c r="T111" i="11" s="1"/>
  <c r="Z94" i="11"/>
  <c r="W93" i="6"/>
  <c r="Z92" i="11"/>
  <c r="W92" i="6"/>
  <c r="T70" i="11" s="1"/>
  <c r="Z91" i="11"/>
  <c r="W89" i="6"/>
  <c r="X88" i="8"/>
  <c r="Z88" i="8"/>
  <c r="W88" i="6"/>
  <c r="Z87" i="11"/>
  <c r="W82" i="6"/>
  <c r="T62" i="11" s="1"/>
  <c r="Z81" i="11"/>
  <c r="X85" i="8"/>
  <c r="Z85" i="8"/>
  <c r="D85" i="16"/>
  <c r="C85" i="16"/>
  <c r="F85" i="16"/>
  <c r="E85" i="16"/>
  <c r="B85" i="16"/>
  <c r="A85" i="16"/>
  <c r="W84" i="6"/>
  <c r="Z83" i="11"/>
  <c r="W81" i="6"/>
  <c r="Z80" i="8"/>
  <c r="X80" i="8"/>
  <c r="AC77" i="6"/>
  <c r="Z76" i="20"/>
  <c r="Z75" i="8"/>
  <c r="X75" i="8"/>
  <c r="X74" i="8"/>
  <c r="Z74" i="8"/>
  <c r="X73" i="8"/>
  <c r="Z73" i="8"/>
  <c r="W72" i="6"/>
  <c r="Z71" i="11"/>
  <c r="W70" i="6"/>
  <c r="Z69" i="8"/>
  <c r="X69" i="8"/>
  <c r="W69" i="6"/>
  <c r="T67" i="12" s="1"/>
  <c r="Z68" i="12"/>
  <c r="W68" i="6"/>
  <c r="Z67" i="11"/>
  <c r="W67" i="6"/>
  <c r="T13" i="12" s="1"/>
  <c r="Z66" i="12"/>
  <c r="W66" i="6"/>
  <c r="Z65" i="12"/>
  <c r="W65" i="6"/>
  <c r="T88" i="11" s="1"/>
  <c r="Z64" i="11"/>
  <c r="W64" i="6"/>
  <c r="F64" i="6" s="1"/>
  <c r="D55" i="8" s="1"/>
  <c r="X63" i="8"/>
  <c r="Z63" i="8"/>
  <c r="X62" i="8"/>
  <c r="Z62" i="8"/>
  <c r="W62" i="6"/>
  <c r="Z61" i="8"/>
  <c r="X61" i="8"/>
  <c r="W56" i="6"/>
  <c r="X55" i="8"/>
  <c r="Z55" i="8"/>
  <c r="X54" i="8"/>
  <c r="Z54" i="8"/>
  <c r="Z53" i="8"/>
  <c r="X53" i="8"/>
  <c r="AC53" i="6"/>
  <c r="Z52" i="12"/>
  <c r="AC51" i="6"/>
  <c r="Z50" i="11"/>
  <c r="Z49" i="8"/>
  <c r="X49" i="8"/>
  <c r="Z48" i="8"/>
  <c r="X48" i="8"/>
  <c r="W48" i="6"/>
  <c r="Z47" i="11"/>
  <c r="AC46" i="6"/>
  <c r="Z45" i="20"/>
  <c r="W45" i="6"/>
  <c r="X44" i="8"/>
  <c r="Z44" i="8"/>
  <c r="W39" i="6"/>
  <c r="Z38" i="11"/>
  <c r="W38" i="6"/>
  <c r="Z37" i="19"/>
  <c r="AC22" i="6"/>
  <c r="Z21" i="20"/>
  <c r="W71" i="6"/>
  <c r="Z70" i="8"/>
  <c r="X70" i="8"/>
  <c r="D83" i="16"/>
  <c r="AB82" i="11"/>
  <c r="D60" i="16"/>
  <c r="AB59" i="11"/>
  <c r="AB52" i="12"/>
  <c r="D53" i="16"/>
  <c r="AB46" i="11"/>
  <c r="D47" i="16"/>
  <c r="D46" i="16"/>
  <c r="AB45" i="20"/>
  <c r="D22" i="16"/>
  <c r="AB21" i="20"/>
  <c r="T77" i="8"/>
  <c r="F78" i="16"/>
  <c r="E78" i="16"/>
  <c r="D78" i="16"/>
  <c r="C78" i="16"/>
  <c r="B78" i="16"/>
  <c r="A78" i="16"/>
  <c r="T78" i="8"/>
  <c r="F79" i="16"/>
  <c r="E79" i="16"/>
  <c r="D79" i="16"/>
  <c r="C79" i="16"/>
  <c r="B79" i="16"/>
  <c r="A79" i="16"/>
  <c r="AB131" i="6"/>
  <c r="AC120" i="6"/>
  <c r="AA119" i="11" s="1"/>
  <c r="W120" i="6"/>
  <c r="AC115" i="6"/>
  <c r="W115" i="6"/>
  <c r="W119" i="6"/>
  <c r="T80" i="11" s="1"/>
  <c r="AC119" i="6"/>
  <c r="W118" i="6"/>
  <c r="T115" i="8" s="1"/>
  <c r="AC118" i="6"/>
  <c r="AC117" i="6"/>
  <c r="AA48" i="11" s="1"/>
  <c r="W117" i="6"/>
  <c r="T48" i="11" s="1"/>
  <c r="W116" i="6"/>
  <c r="AC116" i="6"/>
  <c r="AC111" i="6"/>
  <c r="AC103" i="6"/>
  <c r="AC102" i="6"/>
  <c r="AC40" i="6"/>
  <c r="Z40" i="18"/>
  <c r="AC35" i="6"/>
  <c r="AC28" i="6"/>
  <c r="AC27" i="6"/>
  <c r="AB40" i="18"/>
  <c r="D35" i="16"/>
  <c r="D28" i="16"/>
  <c r="D27" i="16"/>
  <c r="AC113" i="6"/>
  <c r="W113" i="6"/>
  <c r="AC112" i="6"/>
  <c r="W112" i="6"/>
  <c r="AC110" i="6"/>
  <c r="AA109" i="11" s="1"/>
  <c r="W110" i="6"/>
  <c r="AC109" i="6"/>
  <c r="W109" i="6"/>
  <c r="T106" i="11" s="1"/>
  <c r="AC108" i="6"/>
  <c r="W108" i="6"/>
  <c r="T118" i="8" s="1"/>
  <c r="AC107" i="6"/>
  <c r="W107" i="6"/>
  <c r="AC106" i="6"/>
  <c r="AA82" i="8" s="1"/>
  <c r="AC105" i="6"/>
  <c r="W105" i="6"/>
  <c r="T44" i="19" s="1"/>
  <c r="AC104" i="6"/>
  <c r="W104" i="6"/>
  <c r="C25" i="16" s="1"/>
  <c r="AC101" i="6"/>
  <c r="AC100" i="6"/>
  <c r="W100" i="6"/>
  <c r="T47" i="12" s="1"/>
  <c r="AC99" i="6"/>
  <c r="AA98" i="12" s="1"/>
  <c r="W99" i="6"/>
  <c r="C17" i="16" s="1"/>
  <c r="AC98" i="6"/>
  <c r="AA97" i="8" s="1"/>
  <c r="W98" i="6"/>
  <c r="AC97" i="6"/>
  <c r="AC96" i="6"/>
  <c r="W96" i="6"/>
  <c r="T103" i="8" s="1"/>
  <c r="AC91" i="6"/>
  <c r="AC87" i="6"/>
  <c r="AC76" i="6"/>
  <c r="W76" i="6"/>
  <c r="AC75" i="6"/>
  <c r="AA109" i="8" s="1"/>
  <c r="W75" i="6"/>
  <c r="T109" i="8" s="1"/>
  <c r="AC74" i="6"/>
  <c r="W74" i="6"/>
  <c r="T36" i="8" s="1"/>
  <c r="AC63" i="6"/>
  <c r="W63" i="6"/>
  <c r="T66" i="8" s="1"/>
  <c r="AC61" i="6"/>
  <c r="AA49" i="11" s="1"/>
  <c r="W61" i="6"/>
  <c r="T49" i="11" s="1"/>
  <c r="AC59" i="6"/>
  <c r="AA58" i="11" s="1"/>
  <c r="W59" i="6"/>
  <c r="AC58" i="6"/>
  <c r="W58" i="6"/>
  <c r="T75" i="11" s="1"/>
  <c r="AC57" i="6"/>
  <c r="W57" i="6"/>
  <c r="AC54" i="6"/>
  <c r="W54" i="6"/>
  <c r="T76" i="8" s="1"/>
  <c r="AC52" i="6"/>
  <c r="W52" i="6"/>
  <c r="AC50" i="6"/>
  <c r="W50" i="6"/>
  <c r="T83" i="8" s="1"/>
  <c r="AC49" i="6"/>
  <c r="W49" i="6"/>
  <c r="AC44" i="6"/>
  <c r="W44" i="6"/>
  <c r="AC43" i="6"/>
  <c r="AA42" i="11" s="1"/>
  <c r="W43" i="6"/>
  <c r="AC42" i="6"/>
  <c r="W42" i="6"/>
  <c r="AC41" i="6"/>
  <c r="W41" i="6"/>
  <c r="T37" i="11" s="1"/>
  <c r="AC37" i="6"/>
  <c r="AA36" i="11" s="1"/>
  <c r="W37" i="6"/>
  <c r="AC30" i="6"/>
  <c r="W30" i="6"/>
  <c r="AC23" i="6"/>
  <c r="W23" i="6"/>
  <c r="T99" i="11" s="1"/>
  <c r="AC21" i="6"/>
  <c r="W21" i="6"/>
  <c r="AC18" i="6"/>
  <c r="W18" i="6"/>
  <c r="AC14" i="6"/>
  <c r="AA23" i="8" s="1"/>
  <c r="W14" i="6"/>
  <c r="AC95" i="6"/>
  <c r="AA111" i="11" s="1"/>
  <c r="AC94" i="6"/>
  <c r="AC93" i="6"/>
  <c r="AA33" i="11" s="1"/>
  <c r="AC92" i="6"/>
  <c r="AC90" i="6"/>
  <c r="AC89" i="6"/>
  <c r="AA88" i="8" s="1"/>
  <c r="AC88" i="6"/>
  <c r="AC84" i="6"/>
  <c r="AC81" i="6"/>
  <c r="AC80" i="6"/>
  <c r="AC72" i="6"/>
  <c r="AC70" i="6"/>
  <c r="AC69" i="6"/>
  <c r="AC68" i="6"/>
  <c r="AA67" i="11" s="1"/>
  <c r="AC67" i="6"/>
  <c r="AC66" i="6"/>
  <c r="AA65" i="12" s="1"/>
  <c r="AC65" i="6"/>
  <c r="AC64" i="6"/>
  <c r="AA63" i="8" s="1"/>
  <c r="AC62" i="6"/>
  <c r="AC83" i="6"/>
  <c r="AC60" i="6"/>
  <c r="AC56" i="6"/>
  <c r="AC55" i="6"/>
  <c r="AA42" i="8" s="1"/>
  <c r="AC48" i="6"/>
  <c r="AA47" i="11" s="1"/>
  <c r="AC47" i="6"/>
  <c r="AA46" i="11" s="1"/>
  <c r="AC45" i="6"/>
  <c r="AA44" i="8" s="1"/>
  <c r="AC39" i="6"/>
  <c r="AC38" i="6"/>
  <c r="AA71" i="8" s="1"/>
  <c r="X35" i="8"/>
  <c r="AC36" i="6"/>
  <c r="AA35" i="8" s="1"/>
  <c r="Z33" i="8"/>
  <c r="AC34" i="6"/>
  <c r="AA33" i="8" s="1"/>
  <c r="T32" i="11"/>
  <c r="AC33" i="6"/>
  <c r="Z32" i="11"/>
  <c r="Z31" i="11"/>
  <c r="AC32" i="6"/>
  <c r="AC31" i="6"/>
  <c r="AA30" i="11" s="1"/>
  <c r="Z28" i="11"/>
  <c r="AC29" i="6"/>
  <c r="AA28" i="11" s="1"/>
  <c r="A26" i="16"/>
  <c r="AC26" i="6"/>
  <c r="Z24" i="11"/>
  <c r="AC25" i="6"/>
  <c r="Z23" i="11"/>
  <c r="AC24" i="6"/>
  <c r="Z19" i="8"/>
  <c r="AC20" i="6"/>
  <c r="X19" i="8"/>
  <c r="Z18" i="11"/>
  <c r="AC19" i="6"/>
  <c r="AA104" i="11" s="1"/>
  <c r="Z16" i="12"/>
  <c r="AC17" i="6"/>
  <c r="AA25" i="12" s="1"/>
  <c r="Z15" i="12"/>
  <c r="AC16" i="6"/>
  <c r="Z14" i="11"/>
  <c r="AC15" i="6"/>
  <c r="Z12" i="8"/>
  <c r="AC13" i="6"/>
  <c r="AC11" i="6"/>
  <c r="Z10" i="12"/>
  <c r="Z8" i="8"/>
  <c r="AC8" i="6"/>
  <c r="AA101" i="8" s="1"/>
  <c r="T11" i="8"/>
  <c r="Z11" i="8"/>
  <c r="X11" i="8"/>
  <c r="AC12" i="6"/>
  <c r="Z7" i="8"/>
  <c r="AC7" i="6"/>
  <c r="AA96" i="8" s="1"/>
  <c r="A8" i="16"/>
  <c r="AC71" i="6"/>
  <c r="Y11" i="12"/>
  <c r="Y10" i="12"/>
  <c r="Y8" i="8"/>
  <c r="Y11" i="8"/>
  <c r="W11" i="12"/>
  <c r="W10" i="12"/>
  <c r="AB19" i="8"/>
  <c r="D20" i="16"/>
  <c r="AC73" i="6"/>
  <c r="AC82" i="6"/>
  <c r="AC86" i="6"/>
  <c r="AA28" i="8" s="1"/>
  <c r="Z17" i="8"/>
  <c r="F26" i="16"/>
  <c r="B26" i="16"/>
  <c r="T25" i="8"/>
  <c r="AA19" i="8"/>
  <c r="T24" i="11"/>
  <c r="B31" i="16"/>
  <c r="A31" i="16"/>
  <c r="F31" i="16"/>
  <c r="D31" i="16"/>
  <c r="T30" i="11"/>
  <c r="E31" i="16"/>
  <c r="F12" i="6"/>
  <c r="D40" i="8" s="1"/>
  <c r="T15" i="12"/>
  <c r="F15" i="6"/>
  <c r="D18" i="16"/>
  <c r="T7" i="8"/>
  <c r="D8" i="16"/>
  <c r="B8" i="16"/>
  <c r="F8" i="16"/>
  <c r="F7" i="6"/>
  <c r="D96" i="8" s="1"/>
  <c r="E8" i="16"/>
  <c r="F33" i="6"/>
  <c r="X12" i="8"/>
  <c r="X20" i="8"/>
  <c r="F16" i="6"/>
  <c r="E26" i="16"/>
  <c r="D26" i="16"/>
  <c r="D29" i="16"/>
  <c r="Z20" i="8"/>
  <c r="Z22" i="11"/>
  <c r="Z30" i="11"/>
  <c r="D17" i="16"/>
  <c r="B17" i="16"/>
  <c r="A17" i="16"/>
  <c r="F17" i="6"/>
  <c r="D25" i="12" s="1"/>
  <c r="E17" i="16"/>
  <c r="F17" i="16"/>
  <c r="T16" i="12"/>
  <c r="E33" i="16"/>
  <c r="A33" i="16"/>
  <c r="D33" i="16"/>
  <c r="B33" i="16"/>
  <c r="E32" i="16"/>
  <c r="D32" i="16"/>
  <c r="F32" i="6"/>
  <c r="F32" i="16"/>
  <c r="A32" i="16"/>
  <c r="Z11" i="12"/>
  <c r="Z35" i="8"/>
  <c r="F33" i="16"/>
  <c r="Z13" i="8"/>
  <c r="X13" i="8"/>
  <c r="B25" i="16"/>
  <c r="X7" i="8"/>
  <c r="Z9" i="8"/>
  <c r="X9" i="8"/>
  <c r="Z25" i="8"/>
  <c r="E25" i="16"/>
  <c r="X8" i="8"/>
  <c r="X17" i="8"/>
  <c r="X25" i="8"/>
  <c r="X33" i="8"/>
  <c r="Z10" i="8"/>
  <c r="X10" i="8"/>
  <c r="AL132" i="6"/>
  <c r="F31" i="6"/>
  <c r="D94" i="11" s="1"/>
  <c r="F26" i="6"/>
  <c r="D68" i="8" s="1"/>
  <c r="F53" i="6"/>
  <c r="D14" i="12" s="1"/>
  <c r="F25" i="6"/>
  <c r="AF59" i="6"/>
  <c r="AF61" i="6"/>
  <c r="AD19" i="6"/>
  <c r="AD18" i="6"/>
  <c r="AD16" i="6"/>
  <c r="AB15" i="12" s="1"/>
  <c r="AD15" i="6"/>
  <c r="AD14" i="6"/>
  <c r="AD13" i="6"/>
  <c r="AD11" i="6"/>
  <c r="AB81" i="12" s="1"/>
  <c r="AD10" i="6"/>
  <c r="AB45" i="8" s="1"/>
  <c r="AD8" i="6"/>
  <c r="AD7" i="6"/>
  <c r="AD12" i="6"/>
  <c r="AB40" i="8" s="1"/>
  <c r="C26" i="5"/>
  <c r="C25" i="5"/>
  <c r="F26" i="7"/>
  <c r="F23" i="7"/>
  <c r="AF120" i="6"/>
  <c r="AD119" i="11" s="1"/>
  <c r="AF107" i="6"/>
  <c r="AF106" i="6"/>
  <c r="AF105" i="6"/>
  <c r="AF104" i="6"/>
  <c r="AF103" i="6"/>
  <c r="AF94" i="6"/>
  <c r="AF93" i="6"/>
  <c r="AF91" i="6"/>
  <c r="AF90" i="6"/>
  <c r="AF89" i="6"/>
  <c r="AD88" i="8" s="1"/>
  <c r="AF88" i="6"/>
  <c r="AF87" i="6"/>
  <c r="AF73" i="6"/>
  <c r="AF82" i="6"/>
  <c r="AF86" i="6"/>
  <c r="AF85" i="6"/>
  <c r="AF81" i="6"/>
  <c r="AF80" i="6"/>
  <c r="AD79" i="11" s="1"/>
  <c r="AF78" i="6"/>
  <c r="AF77" i="6"/>
  <c r="AF76" i="6"/>
  <c r="AF75" i="6"/>
  <c r="AD109" i="8" s="1"/>
  <c r="AF72" i="6"/>
  <c r="AF71" i="6"/>
  <c r="AF70" i="6"/>
  <c r="AF69" i="6"/>
  <c r="AF68" i="6"/>
  <c r="AD67" i="11" s="1"/>
  <c r="AF67" i="6"/>
  <c r="AF66" i="6"/>
  <c r="AD65" i="12" s="1"/>
  <c r="AF65" i="6"/>
  <c r="AF64" i="6"/>
  <c r="AD63" i="8" s="1"/>
  <c r="AF63" i="6"/>
  <c r="AF62" i="6"/>
  <c r="AD86" i="8" s="1"/>
  <c r="AF56" i="6"/>
  <c r="AF54" i="6"/>
  <c r="AF52" i="6"/>
  <c r="AF50" i="6"/>
  <c r="AF49" i="6"/>
  <c r="AF48" i="6"/>
  <c r="AF47" i="6"/>
  <c r="AF46" i="6"/>
  <c r="AF45" i="6"/>
  <c r="AD44" i="8" s="1"/>
  <c r="AF43" i="6"/>
  <c r="AD42" i="11" s="1"/>
  <c r="AF41" i="6"/>
  <c r="AF40" i="6"/>
  <c r="AF39" i="6"/>
  <c r="AF38" i="6"/>
  <c r="AD71" i="8" s="1"/>
  <c r="AF37" i="6"/>
  <c r="AF36" i="6"/>
  <c r="AD35" i="8" s="1"/>
  <c r="AF34" i="6"/>
  <c r="AF33" i="6"/>
  <c r="AD19" i="11" s="1"/>
  <c r="AF32" i="6"/>
  <c r="AF31" i="6"/>
  <c r="AF27" i="6"/>
  <c r="AF26" i="6"/>
  <c r="AF25" i="6"/>
  <c r="AF23" i="6"/>
  <c r="AF22" i="6"/>
  <c r="AF21" i="6"/>
  <c r="AF19" i="6"/>
  <c r="AF18" i="6"/>
  <c r="AD17" i="8" s="1"/>
  <c r="AF17" i="6"/>
  <c r="AF16" i="6"/>
  <c r="AD15" i="12" s="1"/>
  <c r="AF15" i="6"/>
  <c r="AF14" i="6"/>
  <c r="AF13" i="6"/>
  <c r="AF11" i="6"/>
  <c r="AD81" i="12" s="1"/>
  <c r="AF8" i="6"/>
  <c r="AF7" i="6"/>
  <c r="AF12" i="6"/>
  <c r="AD40" i="8" s="1"/>
  <c r="AE132" i="6"/>
  <c r="AD132" i="6"/>
  <c r="AC132" i="6"/>
  <c r="AB132" i="6"/>
  <c r="U132" i="6"/>
  <c r="T132" i="6"/>
  <c r="S132" i="6"/>
  <c r="Q132" i="6"/>
  <c r="R132" i="6"/>
  <c r="M132" i="6"/>
  <c r="L132" i="6"/>
  <c r="K132" i="6"/>
  <c r="J132" i="6"/>
  <c r="I132" i="6"/>
  <c r="H132" i="6"/>
  <c r="E132" i="6"/>
  <c r="AI102" i="6"/>
  <c r="AI93" i="6"/>
  <c r="X26" i="5"/>
  <c r="W26" i="5"/>
  <c r="V26" i="5"/>
  <c r="U26" i="5"/>
  <c r="T26" i="5"/>
  <c r="S26" i="5"/>
  <c r="R26" i="5"/>
  <c r="Q26" i="5"/>
  <c r="P26" i="5"/>
  <c r="O26" i="5"/>
  <c r="N26" i="5"/>
  <c r="M26" i="5"/>
  <c r="L26" i="5"/>
  <c r="K26" i="5"/>
  <c r="D26" i="5"/>
  <c r="J26" i="5"/>
  <c r="I26" i="5"/>
  <c r="H26" i="5"/>
  <c r="G26" i="5"/>
  <c r="F26" i="5"/>
  <c r="E26" i="5"/>
  <c r="A26" i="5"/>
  <c r="X24" i="5"/>
  <c r="U24" i="5"/>
  <c r="R24" i="5"/>
  <c r="R25" i="5" s="1"/>
  <c r="Q24" i="5"/>
  <c r="Q25" i="5" s="1"/>
  <c r="O24" i="5"/>
  <c r="O25" i="5" s="1"/>
  <c r="K24" i="5"/>
  <c r="X22" i="5"/>
  <c r="S22" i="5"/>
  <c r="T22" i="5" s="1"/>
  <c r="W27" i="1"/>
  <c r="W31" i="1"/>
  <c r="W30" i="1"/>
  <c r="W33" i="1"/>
  <c r="W29" i="1"/>
  <c r="W26" i="1"/>
  <c r="W32" i="1"/>
  <c r="W28" i="1"/>
  <c r="O18" i="1"/>
  <c r="O17" i="1"/>
  <c r="X18" i="1"/>
  <c r="W18" i="1"/>
  <c r="V18" i="1"/>
  <c r="U18" i="1"/>
  <c r="T18" i="1"/>
  <c r="P18" i="1"/>
  <c r="N18" i="1"/>
  <c r="M18" i="1"/>
  <c r="L18" i="1"/>
  <c r="K18" i="1"/>
  <c r="I18" i="1"/>
  <c r="B18" i="1"/>
  <c r="D18" i="1"/>
  <c r="H18" i="1"/>
  <c r="G18" i="1"/>
  <c r="F18" i="1"/>
  <c r="E18" i="1"/>
  <c r="C18" i="1"/>
  <c r="I17" i="1"/>
  <c r="U17" i="1"/>
  <c r="N17" i="1"/>
  <c r="Z129" i="19" l="1"/>
  <c r="T85" i="8"/>
  <c r="A86" i="16"/>
  <c r="E86" i="16"/>
  <c r="F86" i="16"/>
  <c r="D86" i="16"/>
  <c r="B86" i="16"/>
  <c r="C86" i="16"/>
  <c r="T95" i="11"/>
  <c r="F97" i="16"/>
  <c r="C97" i="16"/>
  <c r="A97" i="16"/>
  <c r="T96" i="11"/>
  <c r="B97" i="16"/>
  <c r="E97" i="16"/>
  <c r="D97" i="16"/>
  <c r="T81" i="12"/>
  <c r="C11" i="16"/>
  <c r="B29" i="16"/>
  <c r="C29" i="16"/>
  <c r="T28" i="8"/>
  <c r="E29" i="16"/>
  <c r="F29" i="16"/>
  <c r="A29" i="16"/>
  <c r="T19" i="11"/>
  <c r="E20" i="16"/>
  <c r="B20" i="16"/>
  <c r="C20" i="16"/>
  <c r="A20" i="16"/>
  <c r="F20" i="16"/>
  <c r="C33" i="16"/>
  <c r="T39" i="11"/>
  <c r="C32" i="16"/>
  <c r="T104" i="11"/>
  <c r="C19" i="16"/>
  <c r="C26" i="16"/>
  <c r="T25" i="12"/>
  <c r="T101" i="8"/>
  <c r="C9" i="16"/>
  <c r="T40" i="8"/>
  <c r="C12" i="16"/>
  <c r="T96" i="8"/>
  <c r="C8" i="16"/>
  <c r="AA105" i="8"/>
  <c r="AA74" i="8"/>
  <c r="AA60" i="11"/>
  <c r="AA43" i="11"/>
  <c r="AA94" i="11"/>
  <c r="AA92" i="11"/>
  <c r="AA79" i="11"/>
  <c r="AA54" i="8"/>
  <c r="AA85" i="8"/>
  <c r="AD74" i="8"/>
  <c r="AD61" i="8"/>
  <c r="AD32" i="11"/>
  <c r="AA116" i="11"/>
  <c r="AA124" i="18"/>
  <c r="AA126" i="18"/>
  <c r="AA122" i="12"/>
  <c r="AA78" i="12"/>
  <c r="AA120" i="11"/>
  <c r="AA53" i="11"/>
  <c r="AA113" i="8"/>
  <c r="AA112" i="8"/>
  <c r="C34" i="16"/>
  <c r="T33" i="11"/>
  <c r="F111" i="16"/>
  <c r="C111" i="16"/>
  <c r="T110" i="11"/>
  <c r="D111" i="16"/>
  <c r="E111" i="16"/>
  <c r="A111" i="16"/>
  <c r="B111" i="16"/>
  <c r="F83" i="6"/>
  <c r="F114" i="16"/>
  <c r="T113" i="11"/>
  <c r="E114" i="16"/>
  <c r="C114" i="16"/>
  <c r="A114" i="16"/>
  <c r="D114" i="16"/>
  <c r="B114" i="16"/>
  <c r="F16" i="16"/>
  <c r="B16" i="16"/>
  <c r="T15" i="8"/>
  <c r="C16" i="16"/>
  <c r="A16" i="16"/>
  <c r="AA76" i="20"/>
  <c r="AA20" i="20"/>
  <c r="A101" i="16"/>
  <c r="E101" i="16"/>
  <c r="F101" i="16"/>
  <c r="C101" i="16"/>
  <c r="D101" i="16"/>
  <c r="T100" i="11"/>
  <c r="B101" i="16"/>
  <c r="T90" i="8"/>
  <c r="E91" i="16"/>
  <c r="C91" i="16"/>
  <c r="A91" i="16"/>
  <c r="D91" i="16"/>
  <c r="B91" i="16"/>
  <c r="F91" i="16"/>
  <c r="F87" i="16"/>
  <c r="E87" i="16"/>
  <c r="T86" i="8"/>
  <c r="C87" i="16"/>
  <c r="D87" i="16"/>
  <c r="A87" i="16"/>
  <c r="B87" i="16"/>
  <c r="C35" i="16"/>
  <c r="A35" i="16"/>
  <c r="T34" i="8"/>
  <c r="E35" i="16"/>
  <c r="B35" i="16"/>
  <c r="F35" i="16"/>
  <c r="AA52" i="12"/>
  <c r="AA14" i="12"/>
  <c r="AA50" i="11"/>
  <c r="AA21" i="11"/>
  <c r="AA45" i="20"/>
  <c r="AA123" i="20"/>
  <c r="F45" i="6"/>
  <c r="D106" i="16"/>
  <c r="E106" i="16"/>
  <c r="C106" i="16"/>
  <c r="A106" i="16"/>
  <c r="F106" i="16"/>
  <c r="B106" i="16"/>
  <c r="T105" i="8"/>
  <c r="F39" i="6"/>
  <c r="T29" i="11"/>
  <c r="T37" i="8"/>
  <c r="T71" i="8"/>
  <c r="AA21" i="20"/>
  <c r="AA63" i="20"/>
  <c r="F90" i="16"/>
  <c r="C90" i="16"/>
  <c r="T89" i="8"/>
  <c r="E90" i="16"/>
  <c r="D90" i="16"/>
  <c r="B90" i="16"/>
  <c r="F80" i="16"/>
  <c r="E80" i="16"/>
  <c r="C80" i="16"/>
  <c r="A80" i="16"/>
  <c r="B80" i="16"/>
  <c r="D80" i="16"/>
  <c r="T79" i="11"/>
  <c r="AA114" i="12"/>
  <c r="AA27" i="12"/>
  <c r="C28" i="16"/>
  <c r="B28" i="16"/>
  <c r="T27" i="12"/>
  <c r="E28" i="16"/>
  <c r="F28" i="16"/>
  <c r="AA118" i="11"/>
  <c r="AA80" i="11"/>
  <c r="AA117" i="8"/>
  <c r="AA115" i="8"/>
  <c r="A103" i="16"/>
  <c r="T102" i="11"/>
  <c r="F103" i="16"/>
  <c r="B103" i="16"/>
  <c r="C103" i="16"/>
  <c r="D103" i="16"/>
  <c r="E103" i="16"/>
  <c r="AA115" i="11"/>
  <c r="AA102" i="11"/>
  <c r="AA111" i="18"/>
  <c r="AA52" i="18"/>
  <c r="AA101" i="20"/>
  <c r="AA124" i="20"/>
  <c r="AA40" i="18"/>
  <c r="AA31" i="18"/>
  <c r="AA35" i="18"/>
  <c r="AA127" i="18"/>
  <c r="AA28" i="18"/>
  <c r="AA32" i="18"/>
  <c r="AA27" i="18"/>
  <c r="AA36" i="18"/>
  <c r="AA111" i="8"/>
  <c r="AA72" i="8"/>
  <c r="E73" i="16"/>
  <c r="B73" i="16"/>
  <c r="T72" i="8"/>
  <c r="C73" i="16"/>
  <c r="D73" i="16"/>
  <c r="F73" i="16"/>
  <c r="A73" i="16"/>
  <c r="AA108" i="11"/>
  <c r="AA106" i="11"/>
  <c r="AA107" i="8"/>
  <c r="AA118" i="8"/>
  <c r="AA104" i="19"/>
  <c r="AA44" i="19"/>
  <c r="AA100" i="20"/>
  <c r="AA17" i="20"/>
  <c r="AA99" i="12"/>
  <c r="AA47" i="12"/>
  <c r="AA96" i="11"/>
  <c r="AA95" i="11"/>
  <c r="AA95" i="8"/>
  <c r="AA103" i="8"/>
  <c r="AA90" i="11"/>
  <c r="AA11" i="11"/>
  <c r="AA87" i="18"/>
  <c r="AA58" i="18"/>
  <c r="AA75" i="8"/>
  <c r="AA52" i="8"/>
  <c r="T52" i="8"/>
  <c r="B53" i="16"/>
  <c r="C53" i="16"/>
  <c r="A53" i="16"/>
  <c r="E53" i="16"/>
  <c r="F53" i="16"/>
  <c r="AA73" i="8"/>
  <c r="AA36" i="8"/>
  <c r="AA62" i="8"/>
  <c r="AA66" i="8"/>
  <c r="C51" i="16"/>
  <c r="D51" i="16"/>
  <c r="A51" i="16"/>
  <c r="T50" i="11"/>
  <c r="F51" i="16"/>
  <c r="B51" i="16"/>
  <c r="E51" i="16"/>
  <c r="AA57" i="11"/>
  <c r="AA75" i="11"/>
  <c r="AA56" i="12"/>
  <c r="AA12" i="12"/>
  <c r="C13" i="16"/>
  <c r="T12" i="12"/>
  <c r="AA53" i="8"/>
  <c r="AA76" i="8"/>
  <c r="AA51" i="11"/>
  <c r="AA77" i="11"/>
  <c r="F52" i="6"/>
  <c r="T77" i="11"/>
  <c r="AA49" i="8"/>
  <c r="AA83" i="8"/>
  <c r="AA48" i="8"/>
  <c r="AA114" i="8"/>
  <c r="F49" i="6"/>
  <c r="T114" i="8"/>
  <c r="C47" i="16"/>
  <c r="F47" i="16"/>
  <c r="B47" i="16"/>
  <c r="T46" i="11"/>
  <c r="A47" i="16"/>
  <c r="E47" i="16"/>
  <c r="AA41" i="11"/>
  <c r="AA69" i="11"/>
  <c r="F42" i="6"/>
  <c r="T69" i="11"/>
  <c r="AA40" i="11"/>
  <c r="AA37" i="11"/>
  <c r="E60" i="16"/>
  <c r="A60" i="16"/>
  <c r="T59" i="11"/>
  <c r="C60" i="16"/>
  <c r="F60" i="16"/>
  <c r="B60" i="16"/>
  <c r="AA29" i="19"/>
  <c r="AA87" i="19"/>
  <c r="F30" i="6"/>
  <c r="T87" i="19"/>
  <c r="AA22" i="11"/>
  <c r="AA99" i="11"/>
  <c r="AA20" i="8"/>
  <c r="AA58" i="8"/>
  <c r="C21" i="16"/>
  <c r="T58" i="8"/>
  <c r="E24" i="16"/>
  <c r="C24" i="16"/>
  <c r="D24" i="16"/>
  <c r="T23" i="8"/>
  <c r="F24" i="16"/>
  <c r="B24" i="16"/>
  <c r="A24" i="16"/>
  <c r="AA93" i="11"/>
  <c r="AA56" i="11"/>
  <c r="AA91" i="11"/>
  <c r="AA70" i="11"/>
  <c r="AA89" i="20"/>
  <c r="AA7" i="20"/>
  <c r="AA87" i="11"/>
  <c r="AA110" i="11"/>
  <c r="AA83" i="11"/>
  <c r="AA113" i="11"/>
  <c r="AA80" i="8"/>
  <c r="AA15" i="8"/>
  <c r="AA71" i="11"/>
  <c r="AA100" i="11"/>
  <c r="AA69" i="8"/>
  <c r="AA90" i="8"/>
  <c r="AA68" i="12"/>
  <c r="AA67" i="12"/>
  <c r="AA66" i="12"/>
  <c r="AA13" i="12"/>
  <c r="AA64" i="11"/>
  <c r="AA88" i="11"/>
  <c r="AA61" i="8"/>
  <c r="AA86" i="8"/>
  <c r="AA82" i="11"/>
  <c r="AA98" i="11"/>
  <c r="AA59" i="11"/>
  <c r="AA84" i="11"/>
  <c r="AA55" i="8"/>
  <c r="AA34" i="8"/>
  <c r="AA38" i="11"/>
  <c r="AA29" i="11"/>
  <c r="AA32" i="11"/>
  <c r="AA19" i="11"/>
  <c r="AA31" i="11"/>
  <c r="AA39" i="11"/>
  <c r="AA25" i="8"/>
  <c r="AA68" i="8"/>
  <c r="AA24" i="11"/>
  <c r="AA121" i="11"/>
  <c r="AA23" i="11"/>
  <c r="AA26" i="11"/>
  <c r="AA10" i="12"/>
  <c r="AA81" i="12"/>
  <c r="AA11" i="8"/>
  <c r="AA40" i="8"/>
  <c r="AA70" i="8"/>
  <c r="AA89" i="8"/>
  <c r="AA72" i="11"/>
  <c r="AA97" i="11"/>
  <c r="AA81" i="11"/>
  <c r="AA62" i="11"/>
  <c r="D32" i="11"/>
  <c r="D19" i="11"/>
  <c r="D31" i="11"/>
  <c r="D39" i="11"/>
  <c r="D24" i="11"/>
  <c r="D121" i="11"/>
  <c r="AD58" i="11"/>
  <c r="AD50" i="11"/>
  <c r="AD60" i="11"/>
  <c r="AD49" i="11"/>
  <c r="AB18" i="11"/>
  <c r="AB104" i="11"/>
  <c r="AB17" i="8"/>
  <c r="AB74" i="8"/>
  <c r="AB14" i="11"/>
  <c r="AB41" i="11"/>
  <c r="AB13" i="8"/>
  <c r="AB23" i="8"/>
  <c r="AB12" i="8"/>
  <c r="AB73" i="8"/>
  <c r="AB9" i="8"/>
  <c r="AB101" i="8"/>
  <c r="AB7" i="8"/>
  <c r="AB96" i="8"/>
  <c r="AD105" i="8"/>
  <c r="AD82" i="8"/>
  <c r="AD104" i="19"/>
  <c r="AD44" i="19"/>
  <c r="AD93" i="11"/>
  <c r="AD56" i="11"/>
  <c r="AD92" i="11"/>
  <c r="AD33" i="11"/>
  <c r="AD90" i="11"/>
  <c r="AD11" i="11"/>
  <c r="AD89" i="20"/>
  <c r="AD7" i="20"/>
  <c r="AD87" i="11"/>
  <c r="AD110" i="11"/>
  <c r="AD87" i="18"/>
  <c r="AD58" i="18"/>
  <c r="AD72" i="11"/>
  <c r="AD97" i="11"/>
  <c r="AD81" i="11"/>
  <c r="AD62" i="11"/>
  <c r="AD85" i="8"/>
  <c r="AD28" i="8"/>
  <c r="AD80" i="8"/>
  <c r="AD15" i="8"/>
  <c r="AD77" i="8"/>
  <c r="AD64" i="8"/>
  <c r="AD76" i="20"/>
  <c r="AD20" i="20"/>
  <c r="AD75" i="8"/>
  <c r="AD52" i="8"/>
  <c r="AD71" i="11"/>
  <c r="AD100" i="11"/>
  <c r="AD70" i="8"/>
  <c r="AD89" i="8"/>
  <c r="AD69" i="8"/>
  <c r="AD90" i="8"/>
  <c r="AD68" i="12"/>
  <c r="AD67" i="12"/>
  <c r="AD66" i="12"/>
  <c r="AD13" i="12"/>
  <c r="AD64" i="11"/>
  <c r="AD88" i="11"/>
  <c r="AD62" i="8"/>
  <c r="AD66" i="8"/>
  <c r="AD55" i="8"/>
  <c r="AD34" i="8"/>
  <c r="AD53" i="8"/>
  <c r="AD76" i="8"/>
  <c r="AD51" i="11"/>
  <c r="AD77" i="11"/>
  <c r="AD49" i="8"/>
  <c r="AD83" i="8"/>
  <c r="AD48" i="8"/>
  <c r="AD114" i="8"/>
  <c r="AD47" i="11"/>
  <c r="AD108" i="11"/>
  <c r="AD46" i="11"/>
  <c r="AD43" i="11"/>
  <c r="AD45" i="20"/>
  <c r="AD123" i="20"/>
  <c r="AD40" i="11"/>
  <c r="AD37" i="11"/>
  <c r="AD40" i="18"/>
  <c r="AD31" i="18"/>
  <c r="AD38" i="11"/>
  <c r="AD29" i="11"/>
  <c r="AD36" i="11"/>
  <c r="AD59" i="11"/>
  <c r="AD33" i="8"/>
  <c r="AD54" i="8"/>
  <c r="AD31" i="11"/>
  <c r="AD39" i="11"/>
  <c r="AD30" i="11"/>
  <c r="AD94" i="11"/>
  <c r="AD27" i="18"/>
  <c r="AD36" i="18"/>
  <c r="AD25" i="8"/>
  <c r="AD68" i="8"/>
  <c r="AD24" i="11"/>
  <c r="AD121" i="11"/>
  <c r="AD22" i="11"/>
  <c r="AD99" i="11"/>
  <c r="AD21" i="20"/>
  <c r="AD63" i="20"/>
  <c r="AD20" i="8"/>
  <c r="AD58" i="8"/>
  <c r="AD18" i="11"/>
  <c r="AD104" i="11"/>
  <c r="AD16" i="12"/>
  <c r="AD25" i="12"/>
  <c r="AD14" i="11"/>
  <c r="AD41" i="11"/>
  <c r="AD13" i="8"/>
  <c r="AD23" i="8"/>
  <c r="AD12" i="8"/>
  <c r="AD73" i="8"/>
  <c r="AD10" i="8"/>
  <c r="AD45" i="8"/>
  <c r="AD9" i="8"/>
  <c r="AD101" i="8"/>
  <c r="AD7" i="8"/>
  <c r="AD96" i="8"/>
  <c r="T129" i="20"/>
  <c r="Z129" i="12"/>
  <c r="Z129" i="20"/>
  <c r="Z129" i="11"/>
  <c r="Z129" i="8"/>
  <c r="X129" i="8"/>
  <c r="E80" i="14" a="1"/>
  <c r="E80" i="14" s="1"/>
  <c r="D63" i="8"/>
  <c r="E59" i="14" a="1"/>
  <c r="E59" i="14" s="1"/>
  <c r="E30" i="14" a="1"/>
  <c r="E30" i="14" s="1"/>
  <c r="AA37" i="19"/>
  <c r="AA37" i="8"/>
  <c r="E74" i="14" a="1"/>
  <c r="E74" i="14" s="1"/>
  <c r="D11" i="8"/>
  <c r="E41" i="14" a="1"/>
  <c r="E41" i="14" s="1"/>
  <c r="D14" i="11"/>
  <c r="E43" i="14" a="1"/>
  <c r="E43" i="14" s="1"/>
  <c r="D7" i="8"/>
  <c r="E98" i="14" a="1"/>
  <c r="E98" i="14" s="1"/>
  <c r="D15" i="12"/>
  <c r="E3" i="14" a="1"/>
  <c r="E3" i="14" s="1"/>
  <c r="E29" i="14" a="1"/>
  <c r="E29" i="14" s="1"/>
  <c r="E36" i="14" a="1"/>
  <c r="E36" i="14" s="1"/>
  <c r="E8" i="14" a="1"/>
  <c r="E8" i="14" s="1"/>
  <c r="E7" i="14" a="1"/>
  <c r="E7" i="14" s="1"/>
  <c r="E6" i="14" a="1"/>
  <c r="E6" i="14" s="1"/>
  <c r="D16" i="12"/>
  <c r="E27" i="14" a="1"/>
  <c r="E27" i="14" s="1"/>
  <c r="D30" i="11"/>
  <c r="E96" i="14" a="1"/>
  <c r="E96" i="14" s="1"/>
  <c r="D25" i="8"/>
  <c r="E73" i="14" a="1"/>
  <c r="E73" i="14" s="1"/>
  <c r="D19" i="8"/>
  <c r="E101" i="14" a="1"/>
  <c r="E101" i="14" s="1"/>
  <c r="D52" i="12"/>
  <c r="E70" i="14" a="1"/>
  <c r="E70" i="14" s="1"/>
  <c r="E20" i="14" a="1"/>
  <c r="E20" i="14" s="1"/>
  <c r="E5" i="14" a="1"/>
  <c r="E5" i="14" s="1"/>
  <c r="E107" i="14" a="1"/>
  <c r="E107" i="14" s="1"/>
  <c r="AD37" i="19"/>
  <c r="AD37" i="8"/>
  <c r="Z129" i="18"/>
  <c r="A38" i="16"/>
  <c r="F38" i="6"/>
  <c r="D71" i="8" s="1"/>
  <c r="F38" i="16"/>
  <c r="B38" i="16"/>
  <c r="E38" i="16"/>
  <c r="D38" i="16"/>
  <c r="B95" i="16"/>
  <c r="C95" i="16"/>
  <c r="A95" i="16"/>
  <c r="E95" i="16"/>
  <c r="T94" i="11"/>
  <c r="F95" i="16"/>
  <c r="D95" i="16"/>
  <c r="D93" i="16"/>
  <c r="C93" i="16"/>
  <c r="T92" i="11"/>
  <c r="F93" i="16"/>
  <c r="E93" i="16"/>
  <c r="B93" i="16"/>
  <c r="A93" i="16"/>
  <c r="D92" i="16"/>
  <c r="B92" i="16"/>
  <c r="C92" i="16"/>
  <c r="A92" i="16"/>
  <c r="E92" i="16"/>
  <c r="T91" i="11"/>
  <c r="F92" i="16"/>
  <c r="C89" i="16"/>
  <c r="A89" i="16"/>
  <c r="T88" i="8"/>
  <c r="F89" i="16"/>
  <c r="D89" i="16"/>
  <c r="E89" i="16"/>
  <c r="B89" i="16"/>
  <c r="A88" i="16"/>
  <c r="F88" i="16"/>
  <c r="B88" i="16"/>
  <c r="D88" i="16"/>
  <c r="T87" i="11"/>
  <c r="E88" i="16"/>
  <c r="C88" i="16"/>
  <c r="F82" i="16"/>
  <c r="A82" i="16"/>
  <c r="B82" i="16"/>
  <c r="C82" i="16"/>
  <c r="E82" i="16"/>
  <c r="D82" i="16"/>
  <c r="T81" i="11"/>
  <c r="F84" i="16"/>
  <c r="B84" i="16"/>
  <c r="D84" i="16"/>
  <c r="E84" i="16"/>
  <c r="T83" i="11"/>
  <c r="C84" i="16"/>
  <c r="A84" i="16"/>
  <c r="F81" i="16"/>
  <c r="C81" i="16"/>
  <c r="E81" i="16"/>
  <c r="B81" i="16"/>
  <c r="D81" i="16"/>
  <c r="A81" i="16"/>
  <c r="T80" i="8"/>
  <c r="D72" i="16"/>
  <c r="T71" i="11"/>
  <c r="E72" i="16"/>
  <c r="F72" i="16"/>
  <c r="C72" i="16"/>
  <c r="B72" i="16"/>
  <c r="A72" i="16"/>
  <c r="E70" i="16"/>
  <c r="D70" i="16"/>
  <c r="F70" i="16"/>
  <c r="B70" i="16"/>
  <c r="T69" i="8"/>
  <c r="C70" i="16"/>
  <c r="A70" i="16"/>
  <c r="D69" i="16"/>
  <c r="B69" i="16"/>
  <c r="E69" i="16"/>
  <c r="C69" i="16"/>
  <c r="F69" i="16"/>
  <c r="T68" i="12"/>
  <c r="A69" i="16"/>
  <c r="T67" i="11"/>
  <c r="F68" i="16"/>
  <c r="D68" i="16"/>
  <c r="B68" i="16"/>
  <c r="A68" i="16"/>
  <c r="E68" i="16"/>
  <c r="C68" i="16"/>
  <c r="C67" i="16"/>
  <c r="F67" i="16"/>
  <c r="E67" i="16"/>
  <c r="D67" i="16"/>
  <c r="T66" i="12"/>
  <c r="B67" i="16"/>
  <c r="A67" i="16"/>
  <c r="T65" i="12"/>
  <c r="C66" i="16"/>
  <c r="A66" i="16"/>
  <c r="B66" i="16"/>
  <c r="E66" i="16"/>
  <c r="D66" i="16"/>
  <c r="F66" i="16"/>
  <c r="D65" i="16"/>
  <c r="A65" i="16"/>
  <c r="B65" i="16"/>
  <c r="C65" i="16"/>
  <c r="E65" i="16"/>
  <c r="F65" i="16"/>
  <c r="T64" i="11"/>
  <c r="F64" i="16"/>
  <c r="E64" i="16"/>
  <c r="A64" i="16"/>
  <c r="B64" i="16"/>
  <c r="C64" i="16"/>
  <c r="D64" i="16"/>
  <c r="T63" i="8"/>
  <c r="T61" i="8"/>
  <c r="F62" i="16"/>
  <c r="D62" i="16"/>
  <c r="C62" i="16"/>
  <c r="E62" i="16"/>
  <c r="B62" i="16"/>
  <c r="A62" i="16"/>
  <c r="T55" i="8"/>
  <c r="E56" i="16"/>
  <c r="A56" i="16"/>
  <c r="C56" i="16"/>
  <c r="F56" i="16"/>
  <c r="D56" i="16"/>
  <c r="B56" i="16"/>
  <c r="F48" i="16"/>
  <c r="E48" i="16"/>
  <c r="T47" i="11"/>
  <c r="C48" i="16"/>
  <c r="A48" i="16"/>
  <c r="D48" i="16"/>
  <c r="B48" i="16"/>
  <c r="A45" i="16"/>
  <c r="F45" i="16"/>
  <c r="E45" i="16"/>
  <c r="B45" i="16"/>
  <c r="C45" i="16"/>
  <c r="T44" i="8"/>
  <c r="D45" i="16"/>
  <c r="F39" i="16"/>
  <c r="D39" i="16"/>
  <c r="C39" i="16"/>
  <c r="E39" i="16"/>
  <c r="A39" i="16"/>
  <c r="T38" i="11"/>
  <c r="B39" i="16"/>
  <c r="T37" i="19"/>
  <c r="C38" i="16"/>
  <c r="A71" i="16"/>
  <c r="C71" i="16"/>
  <c r="E71" i="16"/>
  <c r="F71" i="16"/>
  <c r="D71" i="16"/>
  <c r="B71" i="16"/>
  <c r="T70" i="8"/>
  <c r="A120" i="16"/>
  <c r="F120" i="16"/>
  <c r="T119" i="11"/>
  <c r="E120" i="16"/>
  <c r="D120" i="16"/>
  <c r="C120" i="16"/>
  <c r="B120" i="16"/>
  <c r="E115" i="16"/>
  <c r="A115" i="16"/>
  <c r="B115" i="16"/>
  <c r="C115" i="16"/>
  <c r="D115" i="16"/>
  <c r="F115" i="16"/>
  <c r="T114" i="12"/>
  <c r="B119" i="16"/>
  <c r="E119" i="16"/>
  <c r="F119" i="16"/>
  <c r="D119" i="16"/>
  <c r="T118" i="11"/>
  <c r="C119" i="16"/>
  <c r="A119" i="16"/>
  <c r="E118" i="16"/>
  <c r="T117" i="8"/>
  <c r="A118" i="16"/>
  <c r="C118" i="16"/>
  <c r="F118" i="16"/>
  <c r="D118" i="16"/>
  <c r="B118" i="16"/>
  <c r="T116" i="11"/>
  <c r="C117" i="16"/>
  <c r="B117" i="16"/>
  <c r="A117" i="16"/>
  <c r="F117" i="16"/>
  <c r="D117" i="16"/>
  <c r="E117" i="16"/>
  <c r="T115" i="11"/>
  <c r="F116" i="16"/>
  <c r="E116" i="16"/>
  <c r="C116" i="16"/>
  <c r="A116" i="16"/>
  <c r="D116" i="16"/>
  <c r="B116" i="16"/>
  <c r="A113" i="16"/>
  <c r="E113" i="16"/>
  <c r="B113" i="16"/>
  <c r="D113" i="16"/>
  <c r="C113" i="16"/>
  <c r="F113" i="16"/>
  <c r="A112" i="16"/>
  <c r="E112" i="16"/>
  <c r="T111" i="8"/>
  <c r="C112" i="16"/>
  <c r="D112" i="16"/>
  <c r="B112" i="16"/>
  <c r="F112" i="16"/>
  <c r="B110" i="16"/>
  <c r="C110" i="16"/>
  <c r="F110" i="16"/>
  <c r="E110" i="16"/>
  <c r="D110" i="16"/>
  <c r="T109" i="11"/>
  <c r="A110" i="16"/>
  <c r="A109" i="16"/>
  <c r="B109" i="16"/>
  <c r="D109" i="16"/>
  <c r="F109" i="16"/>
  <c r="E109" i="16"/>
  <c r="T108" i="11"/>
  <c r="C109" i="16"/>
  <c r="A108" i="16"/>
  <c r="D108" i="16"/>
  <c r="B108" i="16"/>
  <c r="T107" i="8"/>
  <c r="F108" i="16"/>
  <c r="E108" i="16"/>
  <c r="C108" i="16"/>
  <c r="E107" i="16"/>
  <c r="F107" i="16"/>
  <c r="A107" i="16"/>
  <c r="C107" i="16"/>
  <c r="D107" i="16"/>
  <c r="B107" i="16"/>
  <c r="T104" i="19"/>
  <c r="D105" i="16"/>
  <c r="F105" i="16"/>
  <c r="A105" i="16"/>
  <c r="C105" i="16"/>
  <c r="E105" i="16"/>
  <c r="B105" i="16"/>
  <c r="E104" i="16"/>
  <c r="C104" i="16"/>
  <c r="A104" i="16"/>
  <c r="D104" i="16"/>
  <c r="B104" i="16"/>
  <c r="F104" i="16"/>
  <c r="E100" i="16"/>
  <c r="T99" i="12"/>
  <c r="A100" i="16"/>
  <c r="C100" i="16"/>
  <c r="F100" i="16"/>
  <c r="B100" i="16"/>
  <c r="D100" i="16"/>
  <c r="T98" i="12"/>
  <c r="A99" i="16"/>
  <c r="C99" i="16"/>
  <c r="F99" i="16"/>
  <c r="E99" i="16"/>
  <c r="B99" i="16"/>
  <c r="D99" i="16"/>
  <c r="D98" i="16"/>
  <c r="F98" i="16"/>
  <c r="C98" i="16"/>
  <c r="E98" i="16"/>
  <c r="A98" i="16"/>
  <c r="T97" i="8"/>
  <c r="B98" i="16"/>
  <c r="F96" i="16"/>
  <c r="A96" i="16"/>
  <c r="C96" i="16"/>
  <c r="E96" i="16"/>
  <c r="D96" i="16"/>
  <c r="B96" i="16"/>
  <c r="T95" i="8"/>
  <c r="T75" i="8"/>
  <c r="C76" i="16"/>
  <c r="E76" i="16"/>
  <c r="A76" i="16"/>
  <c r="D76" i="16"/>
  <c r="B76" i="16"/>
  <c r="F76" i="16"/>
  <c r="A75" i="16"/>
  <c r="E75" i="16"/>
  <c r="F75" i="16"/>
  <c r="D75" i="16"/>
  <c r="T74" i="8"/>
  <c r="B75" i="16"/>
  <c r="C75" i="16"/>
  <c r="A74" i="16"/>
  <c r="F74" i="16"/>
  <c r="B74" i="16"/>
  <c r="D74" i="16"/>
  <c r="E74" i="16"/>
  <c r="T73" i="8"/>
  <c r="C74" i="16"/>
  <c r="F63" i="16"/>
  <c r="E63" i="16"/>
  <c r="D63" i="16"/>
  <c r="T62" i="8"/>
  <c r="C63" i="16"/>
  <c r="A63" i="16"/>
  <c r="B63" i="16"/>
  <c r="C61" i="16"/>
  <c r="D61" i="16"/>
  <c r="E61" i="16"/>
  <c r="F61" i="16"/>
  <c r="A61" i="16"/>
  <c r="B61" i="16"/>
  <c r="T60" i="11"/>
  <c r="C59" i="16"/>
  <c r="F59" i="16"/>
  <c r="E59" i="16"/>
  <c r="D59" i="16"/>
  <c r="B59" i="16"/>
  <c r="A59" i="16"/>
  <c r="T58" i="11"/>
  <c r="B58" i="16"/>
  <c r="D58" i="16"/>
  <c r="F58" i="16"/>
  <c r="T57" i="11"/>
  <c r="A58" i="16"/>
  <c r="C58" i="16"/>
  <c r="E58" i="16"/>
  <c r="D57" i="16"/>
  <c r="F57" i="16"/>
  <c r="C57" i="16"/>
  <c r="A57" i="16"/>
  <c r="E57" i="16"/>
  <c r="T56" i="12"/>
  <c r="B57" i="16"/>
  <c r="T53" i="8"/>
  <c r="E54" i="16"/>
  <c r="C54" i="16"/>
  <c r="A54" i="16"/>
  <c r="F54" i="16"/>
  <c r="B54" i="16"/>
  <c r="D54" i="16"/>
  <c r="T51" i="11"/>
  <c r="A52" i="16"/>
  <c r="B52" i="16"/>
  <c r="D52" i="16"/>
  <c r="E52" i="16"/>
  <c r="F52" i="16"/>
  <c r="C52" i="16"/>
  <c r="A50" i="16"/>
  <c r="F50" i="16"/>
  <c r="B50" i="16"/>
  <c r="E50" i="16"/>
  <c r="C50" i="16"/>
  <c r="T49" i="8"/>
  <c r="D50" i="16"/>
  <c r="B49" i="16"/>
  <c r="C49" i="16"/>
  <c r="E49" i="16"/>
  <c r="A49" i="16"/>
  <c r="T48" i="8"/>
  <c r="D49" i="16"/>
  <c r="F49" i="16"/>
  <c r="A44" i="16"/>
  <c r="T43" i="11"/>
  <c r="E44" i="16"/>
  <c r="B44" i="16"/>
  <c r="D44" i="16"/>
  <c r="F44" i="16"/>
  <c r="C44" i="16"/>
  <c r="C43" i="16"/>
  <c r="E43" i="16"/>
  <c r="A43" i="16"/>
  <c r="F43" i="16"/>
  <c r="T42" i="11"/>
  <c r="D43" i="16"/>
  <c r="B43" i="16"/>
  <c r="E42" i="16"/>
  <c r="T41" i="11"/>
  <c r="F42" i="16"/>
  <c r="D42" i="16"/>
  <c r="B42" i="16"/>
  <c r="C42" i="16"/>
  <c r="A42" i="16"/>
  <c r="E41" i="16"/>
  <c r="D41" i="16"/>
  <c r="T40" i="11"/>
  <c r="B41" i="16"/>
  <c r="C41" i="16"/>
  <c r="F41" i="16"/>
  <c r="A41" i="16"/>
  <c r="C37" i="16"/>
  <c r="T36" i="11"/>
  <c r="F37" i="6"/>
  <c r="C30" i="16"/>
  <c r="E30" i="16"/>
  <c r="B30" i="16"/>
  <c r="T29" i="19"/>
  <c r="A30" i="16"/>
  <c r="F30" i="16"/>
  <c r="D30" i="16"/>
  <c r="C23" i="16"/>
  <c r="F23" i="6"/>
  <c r="C18" i="16"/>
  <c r="T17" i="8"/>
  <c r="E18" i="16"/>
  <c r="W131" i="6"/>
  <c r="AF131" i="6"/>
  <c r="K23" i="7" s="1"/>
  <c r="T87" i="18"/>
  <c r="T129" i="18" s="1"/>
  <c r="F14" i="6"/>
  <c r="D23" i="8" s="1"/>
  <c r="C14" i="16"/>
  <c r="F18" i="16"/>
  <c r="B18" i="16"/>
  <c r="F18" i="6"/>
  <c r="A18" i="16"/>
  <c r="F48" i="6"/>
  <c r="T31" i="11"/>
  <c r="B32" i="16"/>
  <c r="D16" i="16"/>
  <c r="E16" i="16"/>
  <c r="F25" i="16"/>
  <c r="A25" i="16"/>
  <c r="D25" i="16"/>
  <c r="F62" i="6"/>
  <c r="F11" i="6"/>
  <c r="D81" i="12" s="1"/>
  <c r="T10" i="12"/>
  <c r="B11" i="16"/>
  <c r="F11" i="16"/>
  <c r="E11" i="16"/>
  <c r="A11" i="16"/>
  <c r="F9" i="16"/>
  <c r="E9" i="16"/>
  <c r="D9" i="16"/>
  <c r="B9" i="16"/>
  <c r="A9" i="16"/>
  <c r="T8" i="8"/>
  <c r="AB11" i="12"/>
  <c r="AB10" i="12"/>
  <c r="AB8" i="8"/>
  <c r="AB11" i="8"/>
  <c r="AD11" i="12"/>
  <c r="AD10" i="12"/>
  <c r="AD8" i="8"/>
  <c r="AD11" i="8"/>
  <c r="F41" i="6"/>
  <c r="D37" i="11" s="1"/>
  <c r="F50" i="6"/>
  <c r="D83" i="8" s="1"/>
  <c r="F63" i="6"/>
  <c r="D66" i="8" s="1"/>
  <c r="F15" i="16"/>
  <c r="T14" i="11"/>
  <c r="D15" i="16"/>
  <c r="B15" i="16"/>
  <c r="A15" i="16"/>
  <c r="E15" i="16"/>
  <c r="E12" i="16"/>
  <c r="T11" i="12"/>
  <c r="F12" i="16"/>
  <c r="D12" i="16"/>
  <c r="B12" i="16"/>
  <c r="A12" i="16"/>
  <c r="A19" i="16"/>
  <c r="B19" i="16"/>
  <c r="F19" i="16"/>
  <c r="D19" i="16"/>
  <c r="T18" i="11"/>
  <c r="E19" i="16"/>
  <c r="E13" i="16"/>
  <c r="D13" i="16"/>
  <c r="B13" i="16"/>
  <c r="A13" i="16"/>
  <c r="F13" i="16"/>
  <c r="T12" i="8"/>
  <c r="F65" i="6"/>
  <c r="F13" i="6"/>
  <c r="F19" i="6"/>
  <c r="D104" i="11" s="1"/>
  <c r="B37" i="16"/>
  <c r="A37" i="16"/>
  <c r="E37" i="16"/>
  <c r="F37" i="16"/>
  <c r="D37" i="16"/>
  <c r="F23" i="16"/>
  <c r="T22" i="11"/>
  <c r="A23" i="16"/>
  <c r="E23" i="16"/>
  <c r="D23" i="16"/>
  <c r="B23" i="16"/>
  <c r="A21" i="16"/>
  <c r="D21" i="16"/>
  <c r="B21" i="16"/>
  <c r="F21" i="16"/>
  <c r="T20" i="8"/>
  <c r="E21" i="16"/>
  <c r="B14" i="16"/>
  <c r="F14" i="16"/>
  <c r="T13" i="8"/>
  <c r="A14" i="16"/>
  <c r="E14" i="16"/>
  <c r="D14" i="16"/>
  <c r="F21" i="6"/>
  <c r="D58" i="8" s="1"/>
  <c r="B10" i="16"/>
  <c r="T9" i="8"/>
  <c r="F10" i="16"/>
  <c r="F8" i="6"/>
  <c r="D10" i="16"/>
  <c r="E10" i="16"/>
  <c r="D11" i="16"/>
  <c r="AB10" i="8"/>
  <c r="F44" i="6"/>
  <c r="D46" i="11" s="1"/>
  <c r="F34" i="6"/>
  <c r="E34" i="16"/>
  <c r="F34" i="16"/>
  <c r="D34" i="16"/>
  <c r="T33" i="8"/>
  <c r="B34" i="16"/>
  <c r="A34" i="16"/>
  <c r="E36" i="16"/>
  <c r="T35" i="8"/>
  <c r="F36" i="16"/>
  <c r="D36" i="16"/>
  <c r="B36" i="16"/>
  <c r="A36" i="16"/>
  <c r="F43" i="6"/>
  <c r="D60" i="11" s="1"/>
  <c r="F31" i="7"/>
  <c r="K24" i="7"/>
  <c r="S24" i="5"/>
  <c r="W34" i="1"/>
  <c r="P17" i="1"/>
  <c r="D29" i="11" l="1"/>
  <c r="D38" i="11"/>
  <c r="D69" i="11"/>
  <c r="D41" i="11"/>
  <c r="D98" i="11"/>
  <c r="D82" i="11"/>
  <c r="D105" i="8"/>
  <c r="D44" i="8"/>
  <c r="D77" i="11"/>
  <c r="D51" i="11"/>
  <c r="D114" i="8"/>
  <c r="D48" i="8"/>
  <c r="D87" i="19"/>
  <c r="D29" i="19"/>
  <c r="D36" i="11"/>
  <c r="D59" i="11"/>
  <c r="D22" i="11"/>
  <c r="D99" i="11"/>
  <c r="D17" i="8"/>
  <c r="D74" i="8"/>
  <c r="D47" i="11"/>
  <c r="D108" i="11"/>
  <c r="D61" i="8"/>
  <c r="D86" i="8"/>
  <c r="D64" i="11"/>
  <c r="D88" i="11"/>
  <c r="D12" i="8"/>
  <c r="D73" i="8"/>
  <c r="E103" i="14" a="1"/>
  <c r="E103" i="14" s="1"/>
  <c r="D101" i="8"/>
  <c r="D33" i="8"/>
  <c r="D54" i="8"/>
  <c r="T129" i="12"/>
  <c r="T129" i="8"/>
  <c r="D37" i="19"/>
  <c r="D37" i="8"/>
  <c r="D13" i="8"/>
  <c r="E25" i="14" a="1"/>
  <c r="E25" i="14" s="1"/>
  <c r="D40" i="11"/>
  <c r="E38" i="14" a="1"/>
  <c r="E38" i="14" s="1"/>
  <c r="D49" i="8"/>
  <c r="E86" i="14" a="1"/>
  <c r="E86" i="14" s="1"/>
  <c r="D62" i="8"/>
  <c r="E71" i="14" a="1"/>
  <c r="E71" i="14" s="1"/>
  <c r="D18" i="11"/>
  <c r="E106" i="14" a="1"/>
  <c r="E106" i="14" s="1"/>
  <c r="D20" i="8"/>
  <c r="E62" i="14" a="1"/>
  <c r="E62" i="14" s="1"/>
  <c r="D43" i="11"/>
  <c r="E49" i="14" a="1"/>
  <c r="E49" i="14" s="1"/>
  <c r="D42" i="11"/>
  <c r="E65" i="14" a="1"/>
  <c r="E65" i="14" s="1"/>
  <c r="T129" i="19"/>
  <c r="F123" i="16"/>
  <c r="E123" i="16"/>
  <c r="D123" i="16"/>
  <c r="C123" i="16"/>
  <c r="B123" i="16"/>
  <c r="A123" i="16"/>
  <c r="D10" i="12"/>
  <c r="D11" i="12"/>
  <c r="D9" i="8"/>
  <c r="D8" i="8"/>
  <c r="L17" i="1"/>
  <c r="AA18" i="11" l="1"/>
  <c r="AA17" i="8"/>
  <c r="AA7" i="8" l="1"/>
  <c r="AA13" i="8"/>
  <c r="AA9" i="8"/>
  <c r="AA14" i="11"/>
  <c r="AA12" i="8"/>
  <c r="AA15" i="12"/>
  <c r="AA8" i="8"/>
  <c r="AA16" i="12"/>
  <c r="AA11" i="12"/>
  <c r="AA10" i="8"/>
  <c r="K19" i="7" l="1"/>
  <c r="K22" i="7"/>
  <c r="K26" i="7" s="1"/>
  <c r="F54" i="6"/>
  <c r="D76" i="8" s="1"/>
  <c r="D53" i="8" l="1"/>
  <c r="E79" i="14" a="1"/>
  <c r="E79" i="14" s="1"/>
  <c r="B129" i="16"/>
  <c r="G24" i="9"/>
  <c r="G31"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tc={C2BE9EDA-34C8-4475-9C4D-84071D79AE4D}</author>
    <author>tc={95D14DA6-BAE9-426F-89D0-1C1EB0856CE0}</author>
    <author>tc={503A1B87-8B56-4907-A73D-E7EFBFADB0F4}</author>
    <author>tc={F32DE780-2432-4946-B231-08FB944DB2B9}</author>
  </authors>
  <commentList>
    <comment ref="B10" authorId="0" shapeId="0" xr:uid="{C2BE9EDA-34C8-4475-9C4D-84071D79AE4D}">
      <text>
        <t>[Threaded comment]
Your version of Excel allows you to read this threaded comment; however, any edits to it will get removed if the file is opened in a newer version of Excel. Learn more: https://go.microsoft.com/fwlink/?linkid=870924
Comment:
    They did not complete the transaction $350</t>
      </text>
    </comment>
    <comment ref="B73" authorId="1" shapeId="0" xr:uid="{95D14DA6-BAE9-426F-89D0-1C1EB0856CE0}">
      <text>
        <t>[Threaded comment]
Your version of Excel allows you to read this threaded comment; however, any edits to it will get removed if the file is opened in a newer version of Excel. Learn more: https://go.microsoft.com/fwlink/?linkid=870924
Comment:
    Will bring on packet pick up</t>
      </text>
    </comment>
    <comment ref="B107" authorId="2" shapeId="0" xr:uid="{503A1B87-8B56-4907-A73D-E7EFBFADB0F4}">
      <text>
        <t>[Threaded comment]
Your version of Excel allows you to read this threaded comment; however, any edits to it will get removed if the file is opened in a newer version of Excel. Learn more: https://go.microsoft.com/fwlink/?linkid=870924
Comment:
    They have been invoiced for $225</t>
      </text>
    </comment>
    <comment ref="B145" authorId="3" shapeId="0" xr:uid="{F32DE780-2432-4946-B231-08FB944DB2B9}">
      <text>
        <t>[Threaded comment]
Your version of Excel allows you to read this threaded comment; however, any edits to it will get removed if the file is opened in a newer version of Excel. Learn more: https://go.microsoft.com/fwlink/?linkid=870924
Comment:
    Card got declined at Stripe Processing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<sst xmlns="http://schemas.openxmlformats.org/spreadsheetml/2006/main" count="2799" uniqueCount="1221">
  <si>
    <t>Sutton</t>
  </si>
  <si>
    <t>Hannah</t>
  </si>
  <si>
    <t>Entry TYPE</t>
  </si>
  <si>
    <t>Commercial</t>
  </si>
  <si>
    <t>Charity</t>
  </si>
  <si>
    <t>Political</t>
  </si>
  <si>
    <t>Food Truck</t>
  </si>
  <si>
    <t>Box Checked</t>
  </si>
  <si>
    <t>Pay TYPE</t>
  </si>
  <si>
    <t>Check</t>
  </si>
  <si>
    <t>Registered At</t>
  </si>
  <si>
    <t>Constant Contact</t>
  </si>
  <si>
    <t>Date Registered</t>
  </si>
  <si>
    <t>Bank Fee</t>
  </si>
  <si>
    <t>% Bank Fee</t>
  </si>
  <si>
    <t>Paid by who</t>
  </si>
  <si>
    <t>Received</t>
  </si>
  <si>
    <t>Deposit to the bank</t>
  </si>
  <si>
    <t>PAID?</t>
  </si>
  <si>
    <t>Online - Stripe</t>
  </si>
  <si>
    <t>TOTAL</t>
  </si>
  <si>
    <t>blank</t>
  </si>
  <si>
    <t>Total</t>
  </si>
  <si>
    <t xml:space="preserve">Drop down </t>
  </si>
  <si>
    <t>Marching Band</t>
  </si>
  <si>
    <t>Pay type Drop down</t>
  </si>
  <si>
    <t>Cash</t>
  </si>
  <si>
    <t>Register at- drop down</t>
  </si>
  <si>
    <t>Email</t>
  </si>
  <si>
    <t>In person</t>
  </si>
  <si>
    <t>Vehicle Description</t>
  </si>
  <si>
    <t>Band N/A</t>
  </si>
  <si>
    <t>rmw1996@yahoo.com</t>
  </si>
  <si>
    <t>Robin</t>
  </si>
  <si>
    <t>Watts</t>
  </si>
  <si>
    <t>Staging Area Sponsor</t>
  </si>
  <si>
    <t>Watts Electric Inc</t>
  </si>
  <si>
    <t>Sponsor</t>
  </si>
  <si>
    <t>Charged</t>
  </si>
  <si>
    <t>At The Door</t>
  </si>
  <si>
    <t>Anthony</t>
  </si>
  <si>
    <t>Crifasi</t>
  </si>
  <si>
    <t>biglemon84@yahoo.com</t>
  </si>
  <si>
    <t>old Smiley's Concessions</t>
  </si>
  <si>
    <t>David</t>
  </si>
  <si>
    <t>Jacobs</t>
  </si>
  <si>
    <t>mdconcession@hotmail.com</t>
  </si>
  <si>
    <t>Mad Dog concession</t>
  </si>
  <si>
    <t>Not received yet</t>
  </si>
  <si>
    <t>First Name</t>
  </si>
  <si>
    <t>Last Name</t>
  </si>
  <si>
    <t>Phone</t>
  </si>
  <si>
    <t xml:space="preserve">Notes </t>
  </si>
  <si>
    <t xml:space="preserve">Marchers </t>
  </si>
  <si>
    <t>Trailers?</t>
  </si>
  <si>
    <t xml:space="preserve">Vehicles </t>
  </si>
  <si>
    <t>Carrollton Bank</t>
  </si>
  <si>
    <t>randy@twyfordbbq.com</t>
  </si>
  <si>
    <t>Randy</t>
  </si>
  <si>
    <t>Twyford</t>
  </si>
  <si>
    <t>Iles School Band</t>
  </si>
  <si>
    <t>Mosquito Joe of Springfield</t>
  </si>
  <si>
    <t>Checks</t>
  </si>
  <si>
    <t>Roughnecks Motorcycle Club</t>
  </si>
  <si>
    <t>scotth@ua137.org</t>
  </si>
  <si>
    <t>Scott</t>
  </si>
  <si>
    <t>Plumbers &amp; Steamfitters Local 137</t>
  </si>
  <si>
    <t>Sponsors</t>
  </si>
  <si>
    <t>114th Regiment Illinois Volunteer Infantry (Reactivated)</t>
  </si>
  <si>
    <t>A5</t>
  </si>
  <si>
    <t>2023 Irish Days Royalty</t>
  </si>
  <si>
    <t>F11</t>
  </si>
  <si>
    <t>82nd Airborne, 325th Glider Infantry Regiment, WWII reenactment Group</t>
  </si>
  <si>
    <t>A Family Affair</t>
  </si>
  <si>
    <t>F7</t>
  </si>
  <si>
    <t>ABATE of Illinois, Lincoln Land Chapter</t>
  </si>
  <si>
    <t>Abraham Lincoln Presidential Library and Museum</t>
  </si>
  <si>
    <t>F28</t>
  </si>
  <si>
    <t>Acosta Angeli Construction</t>
  </si>
  <si>
    <t>F21</t>
  </si>
  <si>
    <t>American Business Club</t>
  </si>
  <si>
    <t>D8</t>
  </si>
  <si>
    <t>American Legion Post 32</t>
  </si>
  <si>
    <t>B3</t>
  </si>
  <si>
    <t>American Postal Workers Local 239</t>
  </si>
  <si>
    <t>F27</t>
  </si>
  <si>
    <t>American Union Iron Workers Local 46</t>
  </si>
  <si>
    <t>F24</t>
  </si>
  <si>
    <t>Animal Protective League</t>
  </si>
  <si>
    <t>B6</t>
  </si>
  <si>
    <t>Ansar Shrine</t>
  </si>
  <si>
    <t>E15 – 20</t>
  </si>
  <si>
    <t>Bailey Family Insurance &amp; Langheim Concrete</t>
  </si>
  <si>
    <t>B1</t>
  </si>
  <si>
    <t>Bedrock Materials</t>
  </si>
  <si>
    <t>F25</t>
  </si>
  <si>
    <t>Burger Bar’s Pinky The Elephant</t>
  </si>
  <si>
    <t>E9</t>
  </si>
  <si>
    <t>Cdubsfunhouse</t>
  </si>
  <si>
    <t>E10</t>
  </si>
  <si>
    <t>Chatham Presbyterian Church LOFT Youth Group</t>
  </si>
  <si>
    <t>F2</t>
  </si>
  <si>
    <t>Chick Fritz Beer Distributing</t>
  </si>
  <si>
    <t>B4</t>
  </si>
  <si>
    <t>Cleeton Construction</t>
  </si>
  <si>
    <t>F6</t>
  </si>
  <si>
    <t>Colleen Redpath Feger, Candidate for City Treasurer</t>
  </si>
  <si>
    <t>B5</t>
  </si>
  <si>
    <t>Cool Cruisers Car Club – Classic Cars</t>
  </si>
  <si>
    <t>F16</t>
  </si>
  <si>
    <t>Cornland and Cabbage</t>
  </si>
  <si>
    <t>E24</t>
  </si>
  <si>
    <t>Crimestoppers of Sangamon and Menard Counties</t>
  </si>
  <si>
    <t>A1</t>
  </si>
  <si>
    <t>Damon Priddy – State Farm</t>
  </si>
  <si>
    <t>D2</t>
  </si>
  <si>
    <t>Dumb Records</t>
  </si>
  <si>
    <t>F10</t>
  </si>
  <si>
    <t>Fat Ass 5K and Street Party for Charity</t>
  </si>
  <si>
    <t>D15</t>
  </si>
  <si>
    <t>Frank Lesko, Springfield City Clerk</t>
  </si>
  <si>
    <t>and Candidate for Sang. Co. Recorder of Deeds</t>
  </si>
  <si>
    <t>C6</t>
  </si>
  <si>
    <t>Friends of Joe Roesch, Sangamon County Circuit Clerk</t>
  </si>
  <si>
    <t>D11</t>
  </si>
  <si>
    <t>Friends of Sangamon County Animal Control and Shelter</t>
  </si>
  <si>
    <t>C8</t>
  </si>
  <si>
    <t>Girl Scouts of Central Illinois</t>
  </si>
  <si>
    <t>B8</t>
  </si>
  <si>
    <t>Good At Stuff Lawn Care</t>
  </si>
  <si>
    <t>E2</t>
  </si>
  <si>
    <t>Gowns &amp; Formal Boutique</t>
  </si>
  <si>
    <t>E8</t>
  </si>
  <si>
    <t>GRAND MARSHAL – Barry Friedman</t>
  </si>
  <si>
    <t>A4</t>
  </si>
  <si>
    <t>Green Hyundai</t>
  </si>
  <si>
    <t>F14</t>
  </si>
  <si>
    <t>Green Mazda</t>
  </si>
  <si>
    <t>F12</t>
  </si>
  <si>
    <t>H&amp;R Block</t>
  </si>
  <si>
    <t>F17</t>
  </si>
  <si>
    <t>Havana Community Unit School District Band</t>
  </si>
  <si>
    <t>C5</t>
  </si>
  <si>
    <t>Illinois Army National Guard Military Funeral Honors</t>
  </si>
  <si>
    <t>A6 – A</t>
  </si>
  <si>
    <t>11A</t>
  </si>
  <si>
    <t>Illinois State Military Museum</t>
  </si>
  <si>
    <t>A6</t>
  </si>
  <si>
    <t>A7</t>
  </si>
  <si>
    <t>Josh Langfelder, Sangamon County Recorder of Deeds</t>
  </si>
  <si>
    <t>E5</t>
  </si>
  <si>
    <t>Knights Action Park</t>
  </si>
  <si>
    <t>F1</t>
  </si>
  <si>
    <t>Knob Hill Landscape Company</t>
  </si>
  <si>
    <t>D4</t>
  </si>
  <si>
    <t>KooKoos2 Irish Cruiser</t>
  </si>
  <si>
    <t>D13</t>
  </si>
  <si>
    <t>Lakeisha Purchase, Alderwoman, Ward 5</t>
  </si>
  <si>
    <t>B2</t>
  </si>
  <si>
    <t>Lanphier High School Band</t>
  </si>
  <si>
    <t>E1</t>
  </si>
  <si>
    <t>Legacy of Giving Music Fest</t>
  </si>
  <si>
    <t>F20</t>
  </si>
  <si>
    <t>Lincoln Magnet School Marching Band</t>
  </si>
  <si>
    <t>C1</t>
  </si>
  <si>
    <t>Little Flower Men’s Club</t>
  </si>
  <si>
    <t>C7</t>
  </si>
  <si>
    <t>Locals Bar and Restaurant</t>
  </si>
  <si>
    <t>F26</t>
  </si>
  <si>
    <t>Lutheran Child and Family Services</t>
  </si>
  <si>
    <t>30(A)</t>
  </si>
  <si>
    <t>Mel-O-Cream Donuts</t>
  </si>
  <si>
    <t>E11</t>
  </si>
  <si>
    <t>Midwest Family Springfield – 98.7 WNNS Van</t>
  </si>
  <si>
    <t>B7</t>
  </si>
  <si>
    <t>Mike Coffey, State Representative</t>
  </si>
  <si>
    <t>Mini O’Beirne Crisis Nursery</t>
  </si>
  <si>
    <t>E23</t>
  </si>
  <si>
    <t>Miss Springfield and Miss Prairie State</t>
  </si>
  <si>
    <t>F5</t>
  </si>
  <si>
    <t>Misty Buscher, Mayor Campaign Team</t>
  </si>
  <si>
    <t>F23</t>
  </si>
  <si>
    <t>Mosquito Squad of Central Illinois</t>
  </si>
  <si>
    <t>F3</t>
  </si>
  <si>
    <t>Nancy’s Pizza</t>
  </si>
  <si>
    <t>A8</t>
  </si>
  <si>
    <t>Neuhoff Media Springfield’s 104.5 WFMB &amp; 99.7 The Mix</t>
  </si>
  <si>
    <t>Nikki Budzinski, Congresswoman, 13th District</t>
  </si>
  <si>
    <t>C3</t>
  </si>
  <si>
    <t>OOT Box Media</t>
  </si>
  <si>
    <t>D3</t>
  </si>
  <si>
    <t>Papa Johns</t>
  </si>
  <si>
    <t>E14</t>
  </si>
  <si>
    <t>Phoenix Center</t>
  </si>
  <si>
    <t>D5</t>
  </si>
  <si>
    <t>Plumbers and Steamfitters and HVACR Local 137</t>
  </si>
  <si>
    <t>D1</t>
  </si>
  <si>
    <t>Plunkett’s Pest Control</t>
  </si>
  <si>
    <t>E22</t>
  </si>
  <si>
    <t>Primo Designs</t>
  </si>
  <si>
    <t>D12</t>
  </si>
  <si>
    <t>Pro-Bid LLC</t>
  </si>
  <si>
    <t>F18</t>
  </si>
  <si>
    <t>Regency Care</t>
  </si>
  <si>
    <t>F9</t>
  </si>
  <si>
    <t>F29</t>
  </si>
  <si>
    <t>Rumble Around the Lake</t>
  </si>
  <si>
    <t>E4</t>
  </si>
  <si>
    <t>Rutledge Youth Foundation</t>
  </si>
  <si>
    <t>Sangamon County Democratic Party</t>
  </si>
  <si>
    <t>E21</t>
  </si>
  <si>
    <t>Sangamon County Sheriff’s Department – Sheriff Jack Cambell</t>
  </si>
  <si>
    <t>Solomon Colors</t>
  </si>
  <si>
    <t>B9</t>
  </si>
  <si>
    <t>Springfield Department of Public Works</t>
  </si>
  <si>
    <t>Springfield Elks Garrison Giant Flag</t>
  </si>
  <si>
    <t>A3</t>
  </si>
  <si>
    <t>Springfield Fire Department</t>
  </si>
  <si>
    <t>A2</t>
  </si>
  <si>
    <t>Springfield Lucky Horseshoes</t>
  </si>
  <si>
    <t>C4</t>
  </si>
  <si>
    <t>Springfield Mayor Misty Buscher</t>
  </si>
  <si>
    <t>Springfield Police Department</t>
  </si>
  <si>
    <t>Springfield Shamrocks Baseball and Softball Organization</t>
  </si>
  <si>
    <t>F13</t>
  </si>
  <si>
    <t>St. Andrews Society of Central Illinois</t>
  </si>
  <si>
    <t>St. Patrick’s Catholic School</t>
  </si>
  <si>
    <t>St. Patrick’s Day Parade Board and Volunteers</t>
  </si>
  <si>
    <t>F15</t>
  </si>
  <si>
    <t>Taylor Brothers Towing</t>
  </si>
  <si>
    <t>E26</t>
  </si>
  <si>
    <t>Teamsters Local 916</t>
  </si>
  <si>
    <t>The Boat Dock</t>
  </si>
  <si>
    <t>F22</t>
  </si>
  <si>
    <t>Timberlake Supportive Living</t>
  </si>
  <si>
    <t>E27</t>
  </si>
  <si>
    <t>Tommy Tech Thompson Run</t>
  </si>
  <si>
    <t>E28</t>
  </si>
  <si>
    <t>Top Tier Springfield 8U</t>
  </si>
  <si>
    <t>F8</t>
  </si>
  <si>
    <t>Troxell Insurance</t>
  </si>
  <si>
    <t>C2</t>
  </si>
  <si>
    <t>Twinkles the Clown</t>
  </si>
  <si>
    <t>26A</t>
  </si>
  <si>
    <t>United Community Bank (UCB)</t>
  </si>
  <si>
    <t>Visit Springfield</t>
  </si>
  <si>
    <t>D14</t>
  </si>
  <si>
    <t>Wellman Lawn Care</t>
  </si>
  <si>
    <t>F19</t>
  </si>
  <si>
    <t>Willow &amp; Birch</t>
  </si>
  <si>
    <t>F4</t>
  </si>
  <si>
    <t>YMCA</t>
  </si>
  <si>
    <t>E3</t>
  </si>
  <si>
    <t>AVAILABLE</t>
  </si>
  <si>
    <t>E25</t>
  </si>
  <si>
    <t>Mario Ingoglia DBA: Metro Tailoring</t>
  </si>
  <si>
    <t>F30</t>
  </si>
  <si>
    <t>E29  30</t>
  </si>
  <si>
    <t>E6  7</t>
  </si>
  <si>
    <t>D6  7</t>
  </si>
  <si>
    <t>E12  13</t>
  </si>
  <si>
    <t>C2A</t>
  </si>
  <si>
    <t>B7A</t>
  </si>
  <si>
    <t>D910</t>
  </si>
  <si>
    <t>Move up to front spot(1 of 3)</t>
  </si>
  <si>
    <t>Move up to front spot(2 of 3)</t>
  </si>
  <si>
    <t>Move up to front spot(3 of 3)</t>
  </si>
  <si>
    <t>Amount</t>
  </si>
  <si>
    <t>Sponsoring</t>
  </si>
  <si>
    <t>TITLE Sponsor</t>
  </si>
  <si>
    <t>Staging Area</t>
  </si>
  <si>
    <t>Reviewing  Stand</t>
  </si>
  <si>
    <t>Grand Marshal</t>
  </si>
  <si>
    <t>Marching  Bands</t>
  </si>
  <si>
    <t>Paying to move closer</t>
  </si>
  <si>
    <t>General Cash Donation</t>
  </si>
  <si>
    <t>RED = No entry Fee</t>
  </si>
  <si>
    <r>
      <t xml:space="preserve">JP Kelly's </t>
    </r>
    <r>
      <rPr>
        <sz val="14"/>
        <color rgb="FFFF0000"/>
        <rFont val="Arial"/>
        <family val="2"/>
      </rPr>
      <t>(not confirmed)</t>
    </r>
  </si>
  <si>
    <r>
      <t xml:space="preserve">Cons Catering </t>
    </r>
    <r>
      <rPr>
        <sz val="14"/>
        <color rgb="FFFF0000"/>
        <rFont val="Arial"/>
        <family val="2"/>
      </rPr>
      <t>(not confirmed)</t>
    </r>
  </si>
  <si>
    <t>Actual money deposit  into Bank</t>
  </si>
  <si>
    <t xml:space="preserve"> Total</t>
  </si>
  <si>
    <t>Darcy's Pint</t>
  </si>
  <si>
    <t>Skeff Distributing</t>
  </si>
  <si>
    <t>Chick Fritz Distributing</t>
  </si>
  <si>
    <t>Maldaner's Restaurant</t>
  </si>
  <si>
    <t>Rudin Printing</t>
  </si>
  <si>
    <t>Posters</t>
  </si>
  <si>
    <t>Breakfast</t>
  </si>
  <si>
    <t>Woodward Community Media</t>
  </si>
  <si>
    <t>Announcers</t>
  </si>
  <si>
    <t>Taylorville Farm and Home</t>
  </si>
  <si>
    <t>Horace Mann</t>
  </si>
  <si>
    <t>Parking Lot</t>
  </si>
  <si>
    <t>O' Shea Builders</t>
  </si>
  <si>
    <t>Volunteers' Float</t>
  </si>
  <si>
    <t>Brandon &amp; Haley Phelps</t>
  </si>
  <si>
    <t>`</t>
  </si>
  <si>
    <t>Sangamon County Coroner 'Jim Allmon,</t>
  </si>
  <si>
    <t>Sandy</t>
  </si>
  <si>
    <t>sandy.ray@rickrayandsonsplumbing.com</t>
  </si>
  <si>
    <t>Ray</t>
  </si>
  <si>
    <t>Rick Ray and Sons Plumbing</t>
  </si>
  <si>
    <t>Monica</t>
  </si>
  <si>
    <t>Gordon</t>
  </si>
  <si>
    <t>F.J. Murphy &amp; Son, Inc</t>
  </si>
  <si>
    <t>NAME</t>
  </si>
  <si>
    <t>Notre Dame Club</t>
  </si>
  <si>
    <t>crubinkowski@yahoo.com</t>
  </si>
  <si>
    <t>Conrad</t>
  </si>
  <si>
    <t>Rubinkowski</t>
  </si>
  <si>
    <t>CC Fees already subtracted from below amounts</t>
  </si>
  <si>
    <t>Homier</t>
  </si>
  <si>
    <t>Plumbers &amp; Steamfitters Local 137 is celebrating 130 years serving Springfield and the rest of Central Illinois. We have over 925 members that pride themselves with having the skills to be Plumbers, Welders, Fitters and HVACR Technicians. Happy St Patricks' Day from Local 137.</t>
  </si>
  <si>
    <t>Narrative</t>
  </si>
  <si>
    <t>horse shoes chicken strips vinegar fries</t>
  </si>
  <si>
    <t>Electrical</t>
  </si>
  <si>
    <t>50 Amp 240 Volt</t>
  </si>
  <si>
    <t>mgordon@fjmurphy.com</t>
  </si>
  <si>
    <t>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t>
  </si>
  <si>
    <t>hsutton@ucbbank.com</t>
  </si>
  <si>
    <t>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t>
  </si>
  <si>
    <t>NOTES</t>
  </si>
  <si>
    <t>IN THE PAST OUR SPOT WAS D9-10, WE WOULD LIKE TO KEEP THIS AS OUR CURRENT POSITION IN THE PARADE</t>
  </si>
  <si>
    <t>New Site</t>
  </si>
  <si>
    <t>Davetimm215@msn.com</t>
  </si>
  <si>
    <t>David Timm</t>
  </si>
  <si>
    <t>Timm</t>
  </si>
  <si>
    <t>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t>
  </si>
  <si>
    <t>24' trailer</t>
  </si>
  <si>
    <t>Will have loud speaker announcing his run for office</t>
  </si>
  <si>
    <t>John</t>
  </si>
  <si>
    <t>Farrow</t>
  </si>
  <si>
    <t>johnnieosminidonuts@gmail.com</t>
  </si>
  <si>
    <t>50amp/220v</t>
  </si>
  <si>
    <t>The Taco Joint</t>
  </si>
  <si>
    <t>Hector</t>
  </si>
  <si>
    <t>Lopez</t>
  </si>
  <si>
    <t>info@losrancherosil.com</t>
  </si>
  <si>
    <t>Tacos, burritos, and soft drinks</t>
  </si>
  <si>
    <t xml:space="preserve">Twyford BBQ  </t>
  </si>
  <si>
    <t xml:space="preserve">Lemonade Factory </t>
  </si>
  <si>
    <t xml:space="preserve">Johnnie O's Mini Donuts </t>
  </si>
  <si>
    <t>No Notes</t>
  </si>
  <si>
    <t>TOTALS</t>
  </si>
  <si>
    <t>2025 PARADE LINE UP BY POSITION - FINAL 3/8/2025
Marching Bands in yellow</t>
  </si>
  <si>
    <t>Entry Name</t>
  </si>
  <si>
    <t>Staging Section
No.</t>
  </si>
  <si>
    <t>Parade
Position No.</t>
  </si>
  <si>
    <t>Crimestoppers of Springfield and Sangamon County</t>
  </si>
  <si>
    <t>Sangamon County Sheriff's Department - Sheriff Paula Crouch</t>
  </si>
  <si>
    <t>GRAND MARSHAL - Kylee Kazenski</t>
  </si>
  <si>
    <t>G1</t>
  </si>
  <si>
    <t>G2</t>
  </si>
  <si>
    <t>O'Shea Builders - Presenting/Title Sponsor of Parade</t>
  </si>
  <si>
    <t>G3</t>
  </si>
  <si>
    <t>Glenwood High School "Titan" Marching Band</t>
  </si>
  <si>
    <t>G4</t>
  </si>
  <si>
    <t>Illinois State Police Vintage Fleet</t>
  </si>
  <si>
    <t>Illinois Military Museum Living History Detachment</t>
  </si>
  <si>
    <t>Nancy's Pizza</t>
  </si>
  <si>
    <t>Teamsters Local Union 916</t>
  </si>
  <si>
    <t>Liberty Marching Eagles</t>
  </si>
  <si>
    <t>B1 &amp; 2</t>
  </si>
  <si>
    <t>B3 - A</t>
  </si>
  <si>
    <t>Sangamon Tree Service</t>
  </si>
  <si>
    <t>B3 - B</t>
  </si>
  <si>
    <t>Grant Middle School Drumline</t>
  </si>
  <si>
    <t>D6</t>
  </si>
  <si>
    <t>D7 - 8</t>
  </si>
  <si>
    <t>D9</t>
  </si>
  <si>
    <t>D10</t>
  </si>
  <si>
    <t>Steve McClure - Illinois State Senator</t>
  </si>
  <si>
    <t>Brennan Conway Clan</t>
  </si>
  <si>
    <t>Crafted Stag Supply</t>
  </si>
  <si>
    <t>Woodward Media Springfield's 104.5 WFMB &amp; 99.7 The Mix</t>
  </si>
  <si>
    <t>Sacred Heart Griffin High School</t>
  </si>
  <si>
    <t>E1 - 2</t>
  </si>
  <si>
    <t>Lincoln Library - The Public Library of Springfield</t>
  </si>
  <si>
    <t xml:space="preserve">E3 </t>
  </si>
  <si>
    <t>Rumble Around the Lake - Council of Lake Springfield Clubs</t>
  </si>
  <si>
    <t>Micah Miller for District 186 School Board</t>
  </si>
  <si>
    <t>E6</t>
  </si>
  <si>
    <t>Abraham Lincoln Council - Scouting America</t>
  </si>
  <si>
    <t>E7</t>
  </si>
  <si>
    <t>University of Illinois Prairie Stars</t>
  </si>
  <si>
    <t>E11 - 15</t>
  </si>
  <si>
    <t>Mini O'Beirne Crisis Nursery</t>
  </si>
  <si>
    <t>E16</t>
  </si>
  <si>
    <t>E17</t>
  </si>
  <si>
    <t>Kwik Wall</t>
  </si>
  <si>
    <t>E18</t>
  </si>
  <si>
    <t>E19</t>
  </si>
  <si>
    <t>E20</t>
  </si>
  <si>
    <t>Burger Bar's Pinky The Elephant</t>
  </si>
  <si>
    <t>Gowns Boutique</t>
  </si>
  <si>
    <t>Military Families Together</t>
  </si>
  <si>
    <t>Downtown Springfield Inc.</t>
  </si>
  <si>
    <t>E29 - 30</t>
  </si>
  <si>
    <t>Young Queens Dance Team</t>
  </si>
  <si>
    <t xml:space="preserve">2024 Miss Sangamon County - Claire Oliver </t>
  </si>
  <si>
    <t>Miss Virden Royalty</t>
  </si>
  <si>
    <t>Autism Awareness at Dubois Elementary School</t>
  </si>
  <si>
    <t>Gameday Men's Health</t>
  </si>
  <si>
    <t>Top Tier Springfield 9U</t>
  </si>
  <si>
    <t>Enhabit Home Health</t>
  </si>
  <si>
    <t>2024 Miss Pana Tri-County Fair Queen</t>
  </si>
  <si>
    <t>American Republic</t>
  </si>
  <si>
    <t>St. Patrick's Day Parade Board and Volunteers</t>
  </si>
  <si>
    <t>Prairieland Punishers Roller Derby</t>
  </si>
  <si>
    <t>Two Men and A Truck</t>
  </si>
  <si>
    <t>Cornerstone Caregiving</t>
  </si>
  <si>
    <t>Lucky Learners Local</t>
  </si>
  <si>
    <t>Sangamon County Rescue Squad R1 (Rescue 1)</t>
  </si>
  <si>
    <t>Advanced Dental Care of Springfield</t>
  </si>
  <si>
    <t>Davidsmeier</t>
  </si>
  <si>
    <t>Teresa</t>
  </si>
  <si>
    <t>teresa@smilespringfield.com</t>
  </si>
  <si>
    <t>We are a group of dental professionals that have adapted our Irish backgrounds.... for today! May your teeth shine brighter than a pot of gold</t>
  </si>
  <si>
    <t>TOTAL FEES</t>
  </si>
  <si>
    <t>Stripe Fee</t>
  </si>
  <si>
    <t>Constant Contact Fee</t>
  </si>
  <si>
    <t>STRIPE FEE</t>
  </si>
  <si>
    <t>WP FORMS FEE</t>
  </si>
  <si>
    <t>Chad</t>
  </si>
  <si>
    <t>Fowler</t>
  </si>
  <si>
    <t>sangamontreeservice@gmail.com</t>
  </si>
  <si>
    <t>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t>
  </si>
  <si>
    <t>American Business Club of Springfield</t>
  </si>
  <si>
    <t>Trenton</t>
  </si>
  <si>
    <t>Thompson</t>
  </si>
  <si>
    <t>tntmpsn02@gmail.com</t>
  </si>
  <si>
    <t>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t>
  </si>
  <si>
    <t>Name</t>
  </si>
  <si>
    <t>Mike</t>
  </si>
  <si>
    <t>Buscher</t>
  </si>
  <si>
    <t>12/19/25</t>
  </si>
  <si>
    <t>buschermike@gmail.com</t>
  </si>
  <si>
    <t>"Mayor of Springfield Misty Buscher"</t>
  </si>
  <si>
    <t>WP Forms Fee</t>
  </si>
  <si>
    <t>City Treasurer Colleen Redpath Feger</t>
  </si>
  <si>
    <t>Colleen</t>
  </si>
  <si>
    <t>Feger</t>
  </si>
  <si>
    <t>colleen4treasurer@gmail.com</t>
  </si>
  <si>
    <t>City Treasurer Colleen Redpath Feger — serving Springfield as City Treasurer since 2023 with integrity, protecting our tax dollars, and keeping the city strong!”</t>
  </si>
  <si>
    <t>Justin</t>
  </si>
  <si>
    <t>Conder</t>
  </si>
  <si>
    <t>justin@probidconstruction.com</t>
  </si>
  <si>
    <t>Pro Bid Construction – The Complete Solution</t>
  </si>
  <si>
    <t>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t>
  </si>
  <si>
    <t>Truck, Dump Truck, Golf cart</t>
  </si>
  <si>
    <t>(Left Blank)</t>
  </si>
  <si>
    <t>Brent</t>
  </si>
  <si>
    <t>rmcspfld18@gmail.com</t>
  </si>
  <si>
    <t>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t>
  </si>
  <si>
    <t>The Tipsy Toad</t>
  </si>
  <si>
    <t>Haley</t>
  </si>
  <si>
    <t>Smith</t>
  </si>
  <si>
    <t>thetipsytoadspringfield@gmail.com</t>
  </si>
  <si>
    <t>Springfields favorite north end martini bar, The Tipsy Toad! Located on north Dirksen right next to Sonic and Valvoline! We have live music, karaoke on Thursday nights and DJ Bo every Friday and Saturday night 9pm-1am! Come check us out!</t>
  </si>
  <si>
    <t>DJ Bo will play Music</t>
  </si>
  <si>
    <t>Kelsey</t>
  </si>
  <si>
    <t>kelseyvarner@carrolltonbanking.com</t>
  </si>
  <si>
    <t>A good bank is like a four-leaf clover, hard to find; lucky to have. Happy St. Patrick’s Day from your friends at Carrollton Bank!</t>
  </si>
  <si>
    <t>Truck &amp; Trailer</t>
  </si>
  <si>
    <t>SUSART</t>
  </si>
  <si>
    <t>Section A</t>
  </si>
  <si>
    <t>Stephanie</t>
  </si>
  <si>
    <t>Yencer</t>
  </si>
  <si>
    <t xml:space="preserve">SUSART@USA.COM </t>
  </si>
  <si>
    <t>The Springfield Underwater Search and Rescue Team was the first dive team in the area and it was organized in May 1960. They provide qualified underwater search and recovery services to law enforcement agencies, municipal authorities, private individuals, and groups in the Central Illinois area without charge. Currently looking for volunteers to join us whether you are a scuba diver or not. Help us make a positive impact on the community and the lives around us. K9 Gibbs - Our SAR dog No</t>
  </si>
  <si>
    <t>K9 named Gibbs - &amp; no music</t>
  </si>
  <si>
    <t>Truck</t>
  </si>
  <si>
    <t>Section A Free</t>
  </si>
  <si>
    <t>FREE</t>
  </si>
  <si>
    <t>Good Trouble Alliance</t>
  </si>
  <si>
    <t>Broderick</t>
  </si>
  <si>
    <t>Valerie</t>
  </si>
  <si>
    <t>valoriebroderick@gmail.com</t>
  </si>
  <si>
    <t>Here comes Springfield’s Good Trouble Alliance! Standing up for democracy, spreading joy, and showing everyone can make a difference!</t>
  </si>
  <si>
    <t>They will have Music playing</t>
  </si>
  <si>
    <t>Springfield American Legion Post 32 Riders</t>
  </si>
  <si>
    <t>Cynthia</t>
  </si>
  <si>
    <t>Robbins</t>
  </si>
  <si>
    <t>acinrob@yahoo.com</t>
  </si>
  <si>
    <t>Springfield Post 32 American Legion Riders largest American Legion Post in Illinois working to support Sangamon County Veterans.</t>
  </si>
  <si>
    <t>1 Truck - 11 Motorcycles</t>
  </si>
  <si>
    <t>St. Andrew's Society of Central Illinois</t>
  </si>
  <si>
    <t>Jordan</t>
  </si>
  <si>
    <t>Thomas-Summers</t>
  </si>
  <si>
    <t>jordan.lynn.1990@gmail.com</t>
  </si>
  <si>
    <t>Undecided</t>
  </si>
  <si>
    <t>Will email a Narrative later</t>
  </si>
  <si>
    <t>MUSIC</t>
  </si>
  <si>
    <t>Speaker</t>
  </si>
  <si>
    <t>YES</t>
  </si>
  <si>
    <t>Mosquito Joe</t>
  </si>
  <si>
    <t>Michele</t>
  </si>
  <si>
    <t>Sommers</t>
  </si>
  <si>
    <t>springfield@mosquitojoe.com</t>
  </si>
  <si>
    <t>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t>
  </si>
  <si>
    <t>Unsure</t>
  </si>
  <si>
    <t>1 van</t>
  </si>
  <si>
    <t>Amanda</t>
  </si>
  <si>
    <t>Wiegers</t>
  </si>
  <si>
    <t>awiegers@havana126.net</t>
  </si>
  <si>
    <t>Please welcome the 2025-2026 Havana Marching Ducks.The band in under the direction of drum major Madelynn Snedeker. Drumline captain is P.J. Deitch and flag captains are Sophie Stephens and Lauren Niederer. The marching ducks are directed by Amanda Wiegers. Please enjoy our selection of I'm Shipping up to Boston!</t>
  </si>
  <si>
    <t>van</t>
  </si>
  <si>
    <t>Havana High School Marching Ducks</t>
  </si>
  <si>
    <t>Iles School Band/ Springfield Public Schools District 186</t>
  </si>
  <si>
    <t>Kittie</t>
  </si>
  <si>
    <t>Elshoff</t>
  </si>
  <si>
    <t>khose@sps186.org</t>
  </si>
  <si>
    <t>The Iles School Band consists of 3rd through 8th graders, with over 125 members. The band performs throughout the year in the community, as well as for school events. The band has participated in the St. Patrick's Day Parade for over 20 years!</t>
  </si>
  <si>
    <t xml:space="preserve">Last year the Iles Band was moved to entry #59. In the past, we were the band following the Lincoln Magnet Band. This was extremely difficult for our little 3rd graders to wait for over an hour while holding their instruments. I’m not sure if the same people are in charge this year, but I was assured that we would be moved back to our earlier position for the 2026 parade. I have submitted our application, so I am hoping that this request can be accommodated. Thank you very much!
</t>
  </si>
  <si>
    <t>Miss Capital City Scholarship org</t>
  </si>
  <si>
    <t>Rene</t>
  </si>
  <si>
    <t>Shelton</t>
  </si>
  <si>
    <t>misscapitalcitymao@gmail.com</t>
  </si>
  <si>
    <t>Miss Capital City Scholarship Organization and Miss Illinois scholarship organization titleholders who will be competing for the title of Miss Illinois in June and the ability to compete at Miss America in September!</t>
  </si>
  <si>
    <t>Will pay at Check-in</t>
  </si>
  <si>
    <t>Day of EVENTS</t>
  </si>
  <si>
    <t>Robbie</t>
  </si>
  <si>
    <t>Kording</t>
  </si>
  <si>
    <t>Just For Fun</t>
  </si>
  <si>
    <t>robbiekording78@gmail.com</t>
  </si>
  <si>
    <t>Music will be a Boom Box</t>
  </si>
  <si>
    <t>1 Truck w/ Trailer/Float</t>
  </si>
  <si>
    <t>Varner</t>
  </si>
  <si>
    <t>PAID IN FULL</t>
  </si>
  <si>
    <t>NOT PAID - Possible by Check</t>
  </si>
  <si>
    <t>FREE SECTION A</t>
  </si>
  <si>
    <t>MARCHING BANDS</t>
  </si>
  <si>
    <t>Dino</t>
  </si>
  <si>
    <t>George</t>
  </si>
  <si>
    <t>dinogeorge1960@icloud.com</t>
  </si>
  <si>
    <t>Scream and Holler for your Springfield Illinois
Cool Cruisers car club ,, this car club has been doing charitable events for 37 years in the Springfield area , thank you cool cruisers</t>
  </si>
  <si>
    <t>Cool Cruisers Car club</t>
  </si>
  <si>
    <t># Count</t>
  </si>
  <si>
    <t>Blessed Sacrament School</t>
  </si>
  <si>
    <t>Jenna</t>
  </si>
  <si>
    <t>Davlin</t>
  </si>
  <si>
    <t>davlin@bssbruins.org</t>
  </si>
  <si>
    <t>Blessed Sacrament School is celebrating 100 years of making a difference in Catholic education! Opening their doors in 1925 and going stronger than ever with over 400 students Blessed Sacrament is the place to be!</t>
  </si>
  <si>
    <t>100 kids representing 100 yrs anniv</t>
  </si>
  <si>
    <t>2 SUV's</t>
  </si>
  <si>
    <t>The Illinois National Guard and Militia Historical Society, Inc.</t>
  </si>
  <si>
    <t>Paul</t>
  </si>
  <si>
    <t>Fanning</t>
  </si>
  <si>
    <t>paul.a.fanning4.nfg@army.mil</t>
  </si>
  <si>
    <t>Living History Detachment for Illinois Military Museum -The Living History Detachment tells the history and story of the Illinois Militia and Military of Illinois.</t>
  </si>
  <si>
    <t>WWII Jeep and Humvee</t>
  </si>
  <si>
    <t>Edinburgers</t>
  </si>
  <si>
    <t>Stephen</t>
  </si>
  <si>
    <t>Hauer</t>
  </si>
  <si>
    <t>217-691-9702</t>
  </si>
  <si>
    <t>Breakfast (bagel sandwiches, burritos, B&amp;G)
Smashburgers
Fried Foods (French fries, fried pickles, cheese curds, Mac n cheese bites, mushrooms)
Chopped Cheese
Ruben sandwiches</t>
  </si>
  <si>
    <t>50AMP</t>
  </si>
  <si>
    <t>Paid</t>
  </si>
  <si>
    <t>Rory</t>
  </si>
  <si>
    <t>rkeylon@inb.com</t>
  </si>
  <si>
    <t>Keylon</t>
  </si>
  <si>
    <t>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t>
  </si>
  <si>
    <t>Full sized Truck w/ trailer</t>
  </si>
  <si>
    <t>Washington Middle School</t>
  </si>
  <si>
    <t>Truck w/ Flatbed</t>
  </si>
  <si>
    <t>Adrianna</t>
  </si>
  <si>
    <t>Bryant</t>
  </si>
  <si>
    <t>abryant@bajco.net</t>
  </si>
  <si>
    <t>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t>
  </si>
  <si>
    <t>Music will be from Car Stereo</t>
  </si>
  <si>
    <t>2018 Gladiator &amp;small trailer</t>
  </si>
  <si>
    <t>Ryan</t>
  </si>
  <si>
    <t>Bye</t>
  </si>
  <si>
    <t>rbye@uis.edu</t>
  </si>
  <si>
    <t>UIS Prairie Stars</t>
  </si>
  <si>
    <t>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t>
  </si>
  <si>
    <t>Music will play from Truck Speakers</t>
  </si>
  <si>
    <t>Truck w/ Trailer</t>
  </si>
  <si>
    <t>Synergy HomeCare of Central IL</t>
  </si>
  <si>
    <t>Taylor</t>
  </si>
  <si>
    <t>Stevens</t>
  </si>
  <si>
    <t>taylorstevens@synergyhomecare.com</t>
  </si>
  <si>
    <t>Synergy HomeCare provides in home care for people of ALL ages, helping you stay independent and safe wherever you call home. Companionship, home maker services, personal care, transportation and more! Open 24/7, ready to help you. Call us today!</t>
  </si>
  <si>
    <t>Wrong category-this is a business</t>
  </si>
  <si>
    <t>No</t>
  </si>
  <si>
    <t>2 cars</t>
  </si>
  <si>
    <t>Dance Arts Youth Company / Dance Arts Studio</t>
  </si>
  <si>
    <t>Gina</t>
  </si>
  <si>
    <t>Russell</t>
  </si>
  <si>
    <t>dancearts73@gmail.com</t>
  </si>
  <si>
    <t>Dance Arts Youth Company (DAYCO) at Dance Arts Studio in Springfield, IL, provides
enrichment, outreach, and performance opportunities for Dance Arts Studio students age seven and older; and presents three original contemporary ballets each season at the beautiful Hoogland Center for the Arts.
Featuring a talented cast of Dance Arts Studio students, each DAYCO production is the unique vision of Dance Arts Youth Company Artistic Director Gina DeCroix Russell, in collaboration with the dancers and staff.
Don’t miss Dance Arts Youth Company’s next production - Beauty &amp; the Beast - on Sunday, June 21, 2026, at the Hoogland Center for the Arts!</t>
  </si>
  <si>
    <t>I was unsure which category our youth ballet company would fall into - as it’s tied to the business but we are definitely a small, education and outreach focused group. If we should be part of a different category, please let me know.</t>
  </si>
  <si>
    <t>15 entries but paid $50</t>
  </si>
  <si>
    <t>15 Classic cars</t>
  </si>
  <si>
    <t>Iron Workers Local 46</t>
  </si>
  <si>
    <t>Brian</t>
  </si>
  <si>
    <t>Baskett</t>
  </si>
  <si>
    <t>bbaskett@ironworkers46.org</t>
  </si>
  <si>
    <t>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t>
  </si>
  <si>
    <t>Animals?</t>
  </si>
  <si>
    <t>Yes</t>
  </si>
  <si>
    <t>1 pickup / 1 Box trailer</t>
  </si>
  <si>
    <t>William</t>
  </si>
  <si>
    <t>The LMS Band is made up of 6, 7, and 8 graders, and always views this parade as one of the highlights of the year!</t>
  </si>
  <si>
    <t>wrussell@sps186.org</t>
  </si>
  <si>
    <t>Jeep Wrangler &amp; parents</t>
  </si>
  <si>
    <t>2 dogs</t>
  </si>
  <si>
    <t>Deb Farder</t>
  </si>
  <si>
    <t>Katelyn Lotz</t>
  </si>
  <si>
    <t>Kendall</t>
  </si>
  <si>
    <t>Shelly Williams</t>
  </si>
  <si>
    <t>New Sign up</t>
  </si>
  <si>
    <t>Shelleykay@me.com</t>
  </si>
  <si>
    <t>Caitlin Utley</t>
  </si>
  <si>
    <t>Caitlin0104@aol.com</t>
  </si>
  <si>
    <t>Returning</t>
  </si>
  <si>
    <t>New or Returning</t>
  </si>
  <si>
    <t>Laura Stiltz</t>
  </si>
  <si>
    <t>Chris Stiltz</t>
  </si>
  <si>
    <t>Ljstiltz@gmail.com</t>
  </si>
  <si>
    <t>Cstiltz@gmail.com</t>
  </si>
  <si>
    <t>Date</t>
  </si>
  <si>
    <t>Little Flower Men's Club</t>
  </si>
  <si>
    <t>Patrick</t>
  </si>
  <si>
    <t>Shea</t>
  </si>
  <si>
    <t>mensclublf@gmail.com</t>
  </si>
  <si>
    <t>LFMC Fish Fry Guys. We are in the midst of our 29th Lenten Fish Fry season. May you make more friends and no enemies! May you make more money and lose none. May you get blessed on St. Patrick’s Day with Good Luck Galore. We wish all a Happy St. Patrick’s Day. We miss Drew.</t>
  </si>
  <si>
    <t>2 Dogs</t>
  </si>
  <si>
    <t>Truck pulling a trailer</t>
  </si>
  <si>
    <t>Prefer D-1 location. Music will be small speaker for the group itself</t>
  </si>
  <si>
    <t>Farmersville Irish Days Celebration</t>
  </si>
  <si>
    <t>Rachel</t>
  </si>
  <si>
    <t>missirishdays@yahoo.com</t>
  </si>
  <si>
    <t>Owens</t>
  </si>
  <si>
    <t>2025 Farmersville Irish Days Royalty wish you a happy st. Patrick’s day! Emma, Addi and Layla invite you to join them at the 115th annual Irish Days Celebration in Farmersville May 28th to 30th!!!</t>
  </si>
  <si>
    <t>Ashley Berry</t>
  </si>
  <si>
    <t>cityprep16@hotmail.com</t>
  </si>
  <si>
    <t>Emily</t>
  </si>
  <si>
    <t>emily@miniobeirne.org</t>
  </si>
  <si>
    <t>The nursery offers 24-hour free emergency childcare, a basic needs pantry stocked with formula, diapers, and wipes; and family support services designed to break down barriers so families can succeed. MOCN's mission is to prevent child abuse and neglect.</t>
  </si>
  <si>
    <t>Kim</t>
  </si>
  <si>
    <t>Johnson</t>
  </si>
  <si>
    <t>kkjohn3@yahoo.com</t>
  </si>
  <si>
    <t>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t>
  </si>
  <si>
    <t>Music is from Speakers in a truck</t>
  </si>
  <si>
    <t>BUNGEE X Dené Fitness</t>
  </si>
  <si>
    <t xml:space="preserve">Dené </t>
  </si>
  <si>
    <t>Peters</t>
  </si>
  <si>
    <t>info@denefitness.com</t>
  </si>
  <si>
    <t>BUNGEE x Dené (pronounced Danae) Fitness is a locally owned fitness studio specializing in— a low-impact, high-intensity workout that lets you fly while you train! Maximum burn. Minimal joint stress. Stronger, faster, more powerful movement — supported by the bungee!</t>
  </si>
  <si>
    <t>Small Dog</t>
  </si>
  <si>
    <t>2025 Dodge Ram 5500 to pull flat bed trailer. I do need to know the max height - has we'll have a frame to support our bungee rig.</t>
  </si>
  <si>
    <t>Alivia</t>
  </si>
  <si>
    <t>217-788-8474 ext 4509</t>
  </si>
  <si>
    <t>Carrigan</t>
  </si>
  <si>
    <t>alivia.carrigan@springfield.IL.US</t>
  </si>
  <si>
    <t>One ladder Fire Truck (T1)</t>
  </si>
  <si>
    <t>Cavanagh</t>
  </si>
  <si>
    <t>Kris</t>
  </si>
  <si>
    <t>kcavanagh@st-patrick.org</t>
  </si>
  <si>
    <t>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t>
  </si>
  <si>
    <t>St. Patrick Catholic School</t>
  </si>
  <si>
    <t>Convertible</t>
  </si>
  <si>
    <t>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t>
  </si>
  <si>
    <t>Springfield BMX Raceway</t>
  </si>
  <si>
    <t>nicnguyen81@gmail.com</t>
  </si>
  <si>
    <t>Nicholas</t>
  </si>
  <si>
    <t>Nguyen</t>
  </si>
  <si>
    <t>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t>
  </si>
  <si>
    <t>PA system</t>
  </si>
  <si>
    <t>Van with Float</t>
  </si>
  <si>
    <t>Midwest Technical Institute</t>
  </si>
  <si>
    <t>Jason</t>
  </si>
  <si>
    <t>Thomas</t>
  </si>
  <si>
    <t>jthomas@midwesttech.edu</t>
  </si>
  <si>
    <t>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t>
  </si>
  <si>
    <t>1 Semi truck, NO Trailer</t>
  </si>
  <si>
    <t>Just for Fun</t>
  </si>
  <si>
    <t>Total Stripe CC fees</t>
  </si>
  <si>
    <t>Stripe</t>
  </si>
  <si>
    <t>TJ</t>
  </si>
  <si>
    <t>Woolum</t>
  </si>
  <si>
    <t>twoolum@gamedaymenshealth.com</t>
  </si>
  <si>
    <t>Gameday Men's Health is Springfield's premier provider of Testosterone Replacement Therapy, Peptide Therapy, Medical Weight Loss, and more! Visit them at Gamedayspringfield.com to learn more.</t>
  </si>
  <si>
    <t>PA System</t>
  </si>
  <si>
    <t>Pick up Truck</t>
  </si>
  <si>
    <t>Cadigan</t>
  </si>
  <si>
    <t>Sasha</t>
  </si>
  <si>
    <t>sasha@teamsters916.org</t>
  </si>
  <si>
    <t>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t>
  </si>
  <si>
    <t xml:space="preserve"> Music on Trailers</t>
  </si>
  <si>
    <t>2 pick ups/ 2 Trailers.</t>
  </si>
  <si>
    <t>teresa@phoenixcenterspringfield.org</t>
  </si>
  <si>
    <t>Silva</t>
  </si>
  <si>
    <t>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t>
  </si>
  <si>
    <t>They did not pay for extra vehicles</t>
  </si>
  <si>
    <t>TYPE</t>
  </si>
  <si>
    <t>Monitery</t>
  </si>
  <si>
    <t>In Kind</t>
  </si>
  <si>
    <t>Sangamon County Coroner Jim Allmon</t>
  </si>
  <si>
    <t>Jim</t>
  </si>
  <si>
    <t>Allmon</t>
  </si>
  <si>
    <t>jallmon7@gmail.com</t>
  </si>
  <si>
    <t>The Sangamon County Coroner, Jim Allmon, would like to thank you for all of your continued support. Coroner Allmon wishes everyone a safe and wonderful St. Patrick’s Day!</t>
  </si>
  <si>
    <t>Ford F-350</t>
  </si>
  <si>
    <t>Knights Action Park Inc.</t>
  </si>
  <si>
    <t>Olivia</t>
  </si>
  <si>
    <t>Knight</t>
  </si>
  <si>
    <t>oliviaknight@knightsactionpark.com</t>
  </si>
  <si>
    <t>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t>
  </si>
  <si>
    <t>1 Pirate Ship</t>
  </si>
  <si>
    <t>WAIVED</t>
  </si>
  <si>
    <t>STIPEND'D</t>
  </si>
  <si>
    <t>We receieved 2 payments</t>
  </si>
  <si>
    <t>no</t>
  </si>
  <si>
    <t>Landon</t>
  </si>
  <si>
    <t>Kirby</t>
  </si>
  <si>
    <t>landon@knobhilllandscape.com</t>
  </si>
  <si>
    <t>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t>
  </si>
  <si>
    <t>Lots of text in Narrative</t>
  </si>
  <si>
    <t>Flatbed truck and trailer x 2 (approx. 90' total length)</t>
  </si>
  <si>
    <t>Kristi</t>
  </si>
  <si>
    <t>Lanzotti</t>
  </si>
  <si>
    <t>klanzotti@troxellins.com</t>
  </si>
  <si>
    <t>TROXELL Insurance-Protect your Pot of Gold !</t>
  </si>
  <si>
    <t>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t>
  </si>
  <si>
    <t>Full sized Truck and Trailer</t>
  </si>
  <si>
    <t>Don Gray - Sangamon County Clerk</t>
  </si>
  <si>
    <t>Don</t>
  </si>
  <si>
    <t>Gray</t>
  </si>
  <si>
    <t>dongray2@icloud.com</t>
  </si>
  <si>
    <t>County Clerk Don Gray reminds voters that St. Patrick’s Day, March 17th is the Illinois Primary Election. Get out and vote!</t>
  </si>
  <si>
    <t>t. Patrick’s themed float with Shamrocks, Pot of Bold, and Lepercon Hat and rainbow</t>
  </si>
  <si>
    <t>Ansar Shriners</t>
  </si>
  <si>
    <t>Cywinski</t>
  </si>
  <si>
    <t>kcywinski@ansarshrine.com</t>
  </si>
  <si>
    <t>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t>
  </si>
  <si>
    <t>Lots of varied entertainmant</t>
  </si>
  <si>
    <t>Sacred Heart-Griffin High School</t>
  </si>
  <si>
    <t>MOREDOCK</t>
  </si>
  <si>
    <t>moredock@shg.org</t>
  </si>
  <si>
    <t>Sacred Heart-Griffin High School is the largest Catholic school in the Diocese of Springfield. The President of SHG is Dr. Bill Moredock...the Principal is Teresa Saner. Go Cyclones!</t>
  </si>
  <si>
    <t>1 bus</t>
  </si>
  <si>
    <t>Gene</t>
  </si>
  <si>
    <t>Mitchell</t>
  </si>
  <si>
    <t>toptiergene@gmail.com</t>
  </si>
  <si>
    <t>Top Tier Springfield 10U is a youth baseball team made up of talented players and fantastic young men. Let's wish them luck on their first tournament of the year next weekend and in their upcoming season!</t>
  </si>
  <si>
    <t>1 truck with Trailer</t>
  </si>
  <si>
    <t>Top Tier Springfield 10U Baseball</t>
  </si>
  <si>
    <t>Notre Dame Club of Central Illinois</t>
  </si>
  <si>
    <t>Rubinowski</t>
  </si>
  <si>
    <t>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t>
  </si>
  <si>
    <t>1 pick up truck</t>
  </si>
  <si>
    <t>Large Speaker in Truck Bed</t>
  </si>
  <si>
    <t>WPForm</t>
  </si>
  <si>
    <t>Jami Braner</t>
  </si>
  <si>
    <t>Jbraner08@gmail.com</t>
  </si>
  <si>
    <t>Allen</t>
  </si>
  <si>
    <t>youngqueensdanceteam@gmail.com</t>
  </si>
  <si>
    <t>Riverside Stables</t>
  </si>
  <si>
    <t>Lenzy</t>
  </si>
  <si>
    <t>O'Dell</t>
  </si>
  <si>
    <t>lenzy@riversidestable.com</t>
  </si>
  <si>
    <t>Need parking space for 3 truck pulling 3 horse trailers.  Music is light, relaxing western/country music playing at a low volume.</t>
  </si>
  <si>
    <t>2 walkers carrying a banner in front
9 horses total; 3 horses across in 3 rows down
one walker on each side of horses handing out candy
a golf cart with 4 people to clean up behind horses</t>
  </si>
  <si>
    <t>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t>
  </si>
  <si>
    <t>Daphne Blake</t>
  </si>
  <si>
    <t>Dbartwally@gmail.com</t>
  </si>
  <si>
    <t>dkent99@msn.com</t>
  </si>
  <si>
    <t>Douglas</t>
  </si>
  <si>
    <t>Kent</t>
  </si>
  <si>
    <t>under separate cover</t>
  </si>
  <si>
    <t>Pink Elephant and Truck</t>
  </si>
  <si>
    <t>Crossland</t>
  </si>
  <si>
    <t>melocreamspringfield@gmail.com</t>
  </si>
  <si>
    <t>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t>
  </si>
  <si>
    <t>Delivery Van</t>
  </si>
  <si>
    <t>Rotary Clubs of Springfield</t>
  </si>
  <si>
    <t>Randolph</t>
  </si>
  <si>
    <t>Roger</t>
  </si>
  <si>
    <t>rrandolph@cfotoday.com</t>
  </si>
  <si>
    <t>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t>
  </si>
  <si>
    <t>Pick up with trailer</t>
  </si>
  <si>
    <t>Neil</t>
  </si>
  <si>
    <t>Calderon</t>
  </si>
  <si>
    <t>angamondemocrats@gmail.com</t>
  </si>
  <si>
    <t>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t>
  </si>
  <si>
    <t>Pick up truck</t>
  </si>
  <si>
    <t>Chris Alcaraz</t>
  </si>
  <si>
    <t>mohn0919@gmail.com</t>
  </si>
  <si>
    <t>State Representative Mike Coffey</t>
  </si>
  <si>
    <t>Madison</t>
  </si>
  <si>
    <t>Devlin</t>
  </si>
  <si>
    <t>madisondevlin01@gmail.com</t>
  </si>
  <si>
    <t>Illinois State Representative Mike Coffey of the 95th District.Represents Sangamon, Macon and Christian County.Dedicated to serving his constituents of the 95th District.Owner of Papa Frank's and Saputo's Italian Restaurants.</t>
  </si>
  <si>
    <t>Trolley</t>
  </si>
  <si>
    <t>Anthony Jellison</t>
  </si>
  <si>
    <t>ajellison@sps186.org</t>
  </si>
  <si>
    <t>Lake Springfield Marina</t>
  </si>
  <si>
    <t>Gabie</t>
  </si>
  <si>
    <t>Richardson</t>
  </si>
  <si>
    <t>gabie@lakespringfieldmarina.com</t>
  </si>
  <si>
    <t>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t>
  </si>
  <si>
    <t>HumVee and boat</t>
  </si>
  <si>
    <t>Frank</t>
  </si>
  <si>
    <t>Lesko</t>
  </si>
  <si>
    <t>frank.lesko@gmail.com</t>
  </si>
  <si>
    <t>Frank Lesko for State Senate</t>
  </si>
  <si>
    <t>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t>
  </si>
  <si>
    <t>Truck w/ small trailer</t>
  </si>
  <si>
    <t>D'Arcy's Pint</t>
  </si>
  <si>
    <t>Reviewing Stand</t>
  </si>
  <si>
    <t>Stripe 's %</t>
  </si>
  <si>
    <t>WP Forms %</t>
  </si>
  <si>
    <t>TOTAL Bank %</t>
  </si>
  <si>
    <t>Damon Priddy State Farm</t>
  </si>
  <si>
    <t>Damon</t>
  </si>
  <si>
    <t>Priddy</t>
  </si>
  <si>
    <t>damon@insureitwithdamon.com</t>
  </si>
  <si>
    <t>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t>
  </si>
  <si>
    <t>Two vehicles, a small Kia Soul followed by a Ram truck</t>
  </si>
  <si>
    <t>Green Lincoln Mazda</t>
  </si>
  <si>
    <t>Ransdell</t>
  </si>
  <si>
    <t>mike.ransdell@greenstores.net</t>
  </si>
  <si>
    <t>Car Radio</t>
  </si>
  <si>
    <t xml:space="preserve"> Lincoln Aviator and Mazda CX90. Both large sport utility vehicles.</t>
  </si>
  <si>
    <t>Carpenters Local 270</t>
  </si>
  <si>
    <t>RJ</t>
  </si>
  <si>
    <t>Finneran</t>
  </si>
  <si>
    <t>local270@carpentersunion.org</t>
  </si>
  <si>
    <t>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t>
  </si>
  <si>
    <t>Here comes Green Lincoln Mazda, featuring the all new 2026 Lincoln Navigator and the 2026 Lincoln Nautilus. Next up we have the all new 2026 Mazda CX90 and the 2026 CX50. Head on down to 3760 South 6th Street (by Walmart and Golden Corral) and check them out for yourself.</t>
  </si>
  <si>
    <t>ENTRY'S NAME</t>
  </si>
  <si>
    <t>AMOUNT</t>
  </si>
  <si>
    <t>CONTACT</t>
  </si>
  <si>
    <t>EMAIL</t>
  </si>
  <si>
    <t>PHONE</t>
  </si>
  <si>
    <t>REASON</t>
  </si>
  <si>
    <t xml:space="preserve">Young Queens Dance Team </t>
  </si>
  <si>
    <t>Stripe payments</t>
  </si>
  <si>
    <t>Andrew</t>
  </si>
  <si>
    <t>Bartlett</t>
  </si>
  <si>
    <t>Andrew@ootboxmedia.com</t>
  </si>
  <si>
    <t>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t>
  </si>
  <si>
    <t>Maybe a Dog will be there- unknown</t>
  </si>
  <si>
    <t>Unknown</t>
  </si>
  <si>
    <t>Truck/Van  20' trailer</t>
  </si>
  <si>
    <t>Garrett Gillette Photography</t>
  </si>
  <si>
    <t>Garrett</t>
  </si>
  <si>
    <t>Gillette</t>
  </si>
  <si>
    <t>garrettwgillette@gmail.com</t>
  </si>
  <si>
    <t>Local photographer from here in Springfield! With a new studio on 6th St downtown, Im always trying to showcase creativity and document life's precious moments for people!</t>
  </si>
  <si>
    <t xml:space="preserve"> chevy Silverado 2500 with 16 foot trailer for float.</t>
  </si>
  <si>
    <t>Possible music from a smakll hand-held JBL speaker.along with beads and candy, we will be taking polaroid photos of people in the crowd to hand out, as well as business cards.</t>
  </si>
  <si>
    <t>Johnnie Mini Donuts</t>
  </si>
  <si>
    <t>Rose Aesthetics &amp; Wellness Clinic</t>
  </si>
  <si>
    <t>Cori</t>
  </si>
  <si>
    <t>Jahns</t>
  </si>
  <si>
    <t>roseawclinic@gmail.com</t>
  </si>
  <si>
    <t>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t>
  </si>
  <si>
    <t>Truck with trailer and car</t>
  </si>
  <si>
    <t>Veterans of Foreign Wars Post 755 &amp; VFW Riders</t>
  </si>
  <si>
    <t>CDR J</t>
  </si>
  <si>
    <t>Seed</t>
  </si>
  <si>
    <t>jseed22@yahoo.com</t>
  </si>
  <si>
    <t>We are hooping to have several military vehicles hauling our order veterans and motorcycles with our riders group with us.</t>
  </si>
  <si>
    <t>2 cars &amp; Several motorcycles</t>
  </si>
  <si>
    <t>The Day of Events is celebrating their 18th-ish Day of events with this day of events event. The Day of Events has been an event since the days of yore (and mine). Please help us celebrate all events on this day with a hip-hip-hooray for the events of the day! This is Cardoni’s year! Hip-hip-hooray!</t>
  </si>
  <si>
    <t xml:space="preserve">Christine </t>
  </si>
  <si>
    <t>Bailey</t>
  </si>
  <si>
    <t>christine@bfi.us</t>
  </si>
  <si>
    <t>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t>
  </si>
  <si>
    <t>Music is Radio on Speaker</t>
  </si>
  <si>
    <t>langheim - long bed trailer, people ride on
Bailey's - pull behind enclosed trailer for branding</t>
  </si>
  <si>
    <t>Katrina</t>
  </si>
  <si>
    <t>Hairl</t>
  </si>
  <si>
    <t>marketing@timberlakeslf.com</t>
  </si>
  <si>
    <t>Jeffrey</t>
  </si>
  <si>
    <t>Cunningham</t>
  </si>
  <si>
    <t>events@apl-shelter.org</t>
  </si>
  <si>
    <t>"Over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t>
  </si>
  <si>
    <t>8 to 10 Dog on leash with handlers</t>
  </si>
  <si>
    <t>1 GMC 3500 Pickup ( tow vehicle ) &amp; 20 foot long flatbed trailer. 45 feet total length maximum for both truck and trailer combined.</t>
  </si>
  <si>
    <t>Christa</t>
  </si>
  <si>
    <t>McGraw</t>
  </si>
  <si>
    <t>christa@55development.com</t>
  </si>
  <si>
    <t>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t>
  </si>
  <si>
    <t>April</t>
  </si>
  <si>
    <t>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t>
  </si>
  <si>
    <t>Initially sign up as Marching Band, when they try to pay Stripe, their CC Denied , Music is "Dance mix."</t>
  </si>
  <si>
    <t>Jeep-Skates</t>
  </si>
  <si>
    <t>Robyn</t>
  </si>
  <si>
    <t>Kelp</t>
  </si>
  <si>
    <t>robynbdinger@live.com</t>
  </si>
  <si>
    <t>No introduction needed or wanted</t>
  </si>
  <si>
    <t>I bought a load of St. Paddy Day ducks and stretch band items wanted to distribute them.</t>
  </si>
  <si>
    <t>Jeep</t>
  </si>
  <si>
    <t>Bartender Tips at Board meetings</t>
  </si>
  <si>
    <t>Clancy</t>
  </si>
  <si>
    <t>The amount will change as each week is paid</t>
  </si>
  <si>
    <t>James Clancy</t>
  </si>
  <si>
    <t>St Patrick's Day Parade Volunteers</t>
  </si>
  <si>
    <t>Deb</t>
  </si>
  <si>
    <t>Farder</t>
  </si>
  <si>
    <t>Volunteers@StaPatsDayParade.com</t>
  </si>
  <si>
    <t>217-741-7482</t>
  </si>
  <si>
    <t>This parade would not happen without the volunteers that show up eachto organize over 100 entries and over 2,100 people. Please join us in thanking the St Patrick's Day Parade volunteers....which we call "The Irish Brigade!"</t>
  </si>
  <si>
    <t>Free entry</t>
  </si>
  <si>
    <t>Truck pulling trailer</t>
  </si>
  <si>
    <t>Section A / Free</t>
  </si>
  <si>
    <t>Free</t>
  </si>
  <si>
    <t>Marching B</t>
  </si>
  <si>
    <t/>
  </si>
  <si>
    <t>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t>
  </si>
  <si>
    <t>The Penny Bar</t>
  </si>
  <si>
    <t>Dougherty</t>
  </si>
  <si>
    <t>batmom71@live.com</t>
  </si>
  <si>
    <t>First Time in the Parade. This float is paid for and built by the Regulars of th Bar and not the bar itself, to promote their favorite place.</t>
  </si>
  <si>
    <t>Truck with 20'Trailer</t>
  </si>
  <si>
    <t>Central Illinois Irish Dance</t>
  </si>
  <si>
    <t>Jillian</t>
  </si>
  <si>
    <t>Briggs</t>
  </si>
  <si>
    <t>jhelm3@uis.edu</t>
  </si>
  <si>
    <t>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t>
  </si>
  <si>
    <t>. thank you for having us! We're excited to bring some Irish dancing to the parade!</t>
  </si>
  <si>
    <t>green Kia Soul. We may only do this if it's cold,</t>
  </si>
  <si>
    <t>American Postal Workers Union Local 239</t>
  </si>
  <si>
    <t>Liz</t>
  </si>
  <si>
    <t>Bishop</t>
  </si>
  <si>
    <t>lincolnland239nixie@yahoo.com</t>
  </si>
  <si>
    <t>American Postal Workers Union fights for dignity, respect and safety for USPS employees and focuses on fair Union Contracts.</t>
  </si>
  <si>
    <t>Leah Robinson</t>
  </si>
  <si>
    <t>leahrobinson250@gmail.com</t>
  </si>
  <si>
    <t>Natalie Durham</t>
  </si>
  <si>
    <t>ndurham1383@gmail.com</t>
  </si>
  <si>
    <t>Jacksonville Drumline Institute</t>
  </si>
  <si>
    <t>Chip</t>
  </si>
  <si>
    <t>Davis</t>
  </si>
  <si>
    <t>jacksonvilledrumlineinstitute@gmail.com</t>
  </si>
  <si>
    <t>Jacksonville Drumline Institute is an independent, non-profit community drumline founded in 2017 by Chip Davis. Drawing students ages 10 through 21 from multiple communities across central Illinois, JDI provides high-quality percussion instruction and performance opportunities. Jacksonville Drumline Institute has both a beginner and an advanced performing group.</t>
  </si>
  <si>
    <t xml:space="preserve">Springfield Shamrocks Baseball and Softball </t>
  </si>
  <si>
    <t>PAID</t>
  </si>
  <si>
    <t>Carter</t>
  </si>
  <si>
    <t>carterlawncare@gmail.com</t>
  </si>
  <si>
    <t>A competitive baseball and softball organization. Consisting of 15 teams with players from Springfield and the surrounding areas.</t>
  </si>
  <si>
    <t>WICS NewsChannel 20/FOX Illinois</t>
  </si>
  <si>
    <t>Jeff</t>
  </si>
  <si>
    <t>Kaufman</t>
  </si>
  <si>
    <t>jskaufmann@wics.com</t>
  </si>
  <si>
    <t>NewsChannel 20 and FOX Illinois — working for you, bringing local news and Storm Team weather forecasts to Central Illinois.</t>
  </si>
  <si>
    <t xml:space="preserve"> 1 satellite van and an SUV.</t>
  </si>
  <si>
    <t>Dan &amp; Kolin</t>
  </si>
  <si>
    <t>Maldener's Breakfast</t>
  </si>
  <si>
    <t>The House of Brisket/Paris</t>
  </si>
  <si>
    <t>220v 50 Amp</t>
  </si>
  <si>
    <t>BBQ. Brisket, pulled pork, ribs, rib tips, burnt ends , chicken, loaded potatoes, nachos, loaded mac n cheese, drinks   Has Generator</t>
  </si>
  <si>
    <t>Block</t>
  </si>
  <si>
    <t>thehouseofbrisketparis@gmail.com</t>
  </si>
  <si>
    <t>Nikki</t>
  </si>
  <si>
    <t>Monari</t>
  </si>
  <si>
    <t>nikki.monari@springfield.il.us</t>
  </si>
  <si>
    <t>Police Motors (4) - SPD Camaro SPD - Can Am SPD Golf Cart - SPD Squad Car</t>
  </si>
  <si>
    <t>Monetary</t>
  </si>
  <si>
    <t>Sarah</t>
  </si>
  <si>
    <t>saraheluse_08@hotmail.com</t>
  </si>
  <si>
    <t>Our program provides dignified burial honors to all qualifying Army Veterans. We service the entire state of Illinois with the headquarters being located here in our very own city of Springfield at camp Lincoln. My program conducted 2,500 burial services in 2025 alone.</t>
  </si>
  <si>
    <t>White truck</t>
  </si>
  <si>
    <t>Pawelczak</t>
  </si>
  <si>
    <t>shelly@militaryfamiliestogether.org</t>
  </si>
  <si>
    <t>MFT is a local, veteran-owned non-profit 501(c)(3) that assists veterans and military families in times of need. Check us out at http://www.militaryfamiliestogether.org or on Facebook for more information.</t>
  </si>
  <si>
    <t>Pick up truck with trailer</t>
  </si>
  <si>
    <t>Kelly</t>
  </si>
  <si>
    <t>Loftus</t>
  </si>
  <si>
    <t>kloftus@girlscouts-gsci.org</t>
  </si>
  <si>
    <t>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t>
  </si>
  <si>
    <t>Monika</t>
  </si>
  <si>
    <t>Kalemba</t>
  </si>
  <si>
    <t>monika.kalembasa@scouting.org</t>
  </si>
  <si>
    <t>Vortex Bus - Abraham Lincoln Council, Scouting America</t>
  </si>
  <si>
    <t>Come and check out the Vortex Bus. It is the Abraham Lincoln Council's STEM Bus! Scouts and the community members can explore hands on STEM fun activities. Scouting America is a youth organization building life skills, physical fitness and character. Come learn, play, and be inspired.</t>
  </si>
  <si>
    <t>The Vortex Bus will be driven through the parade - it is a small bus approximately 31ft long.</t>
  </si>
  <si>
    <t>Illinois Assistive Technology Program</t>
  </si>
  <si>
    <t>Karen</t>
  </si>
  <si>
    <t>Birky</t>
  </si>
  <si>
    <t>kbirky@iltech.org</t>
  </si>
  <si>
    <t>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t>
  </si>
  <si>
    <t>Wellman's Lawn Care</t>
  </si>
  <si>
    <t>wellmanlawn@gmail.com</t>
  </si>
  <si>
    <t>Chris</t>
  </si>
  <si>
    <t>Wellman</t>
  </si>
  <si>
    <t>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t>
  </si>
  <si>
    <t>Truck with 20Ft Trailer and mowers</t>
  </si>
  <si>
    <t>Prairieland Punishers</t>
  </si>
  <si>
    <t>Lindsey</t>
  </si>
  <si>
    <t>j.recipie@gmail.com</t>
  </si>
  <si>
    <t>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t>
  </si>
  <si>
    <t>2009 Blue Chevy Colorado</t>
  </si>
  <si>
    <t>Mr McCarthy Home Solutions</t>
  </si>
  <si>
    <t>McCarthy</t>
  </si>
  <si>
    <t>mrmhs2022@gmail.com</t>
  </si>
  <si>
    <t>Mr McCarthy Home Solutions is your local general contractor helping with all your home projects. Whether it’s custom decks, home remodels, or whole house builds. Mr McCarthy Home Solutions works with you through your whole experience to get your project completed.</t>
  </si>
  <si>
    <t>Music with by Irish Folk music</t>
  </si>
  <si>
    <t>Blue Chevy Silverado 2500</t>
  </si>
  <si>
    <t>Elizabeth Ayner</t>
  </si>
  <si>
    <t>aymer1234@gmail.com</t>
  </si>
  <si>
    <t>Sangamon County Sheriff Paula Crouch</t>
  </si>
  <si>
    <t>Paula</t>
  </si>
  <si>
    <t>Crouch</t>
  </si>
  <si>
    <t>pcrouch1029@gmail.com</t>
  </si>
  <si>
    <t>unsure</t>
  </si>
  <si>
    <t>Maybe a dog. Maybe music</t>
  </si>
  <si>
    <t>1 truck / 1 Golf Cart</t>
  </si>
  <si>
    <t>Regional Superintendent of Schools Shannon Fehrholz</t>
  </si>
  <si>
    <t>Shannon</t>
  </si>
  <si>
    <t>Ferholz</t>
  </si>
  <si>
    <t>sfehrholz@gmail.com</t>
  </si>
  <si>
    <t>As Regional Superintendent, Shannon Fehrholz proudly serves the students, families, and educators of our region, working every day to support strong schools and safe, positive learning environments. She collaborates with local districts, supports teachers and administrators, and helps ensure that every child has access to opportunity and success.
With a deep commitment to education and community, Shannon believes our schools are the heart of Sangamon and Menard Counties.
Today, Shannon is running for re-election as Regional Superintendent. She’s asking for your support so she can continue building partnerships, strengthening our schools, and serving the families of our region with integrity and dedication.
When you see Shannon Fehrholz, be sure to give her a wave and your encouragement. Together, we can keep our schools strong and our communities even stronger!</t>
  </si>
  <si>
    <t>Maybe some music</t>
  </si>
  <si>
    <t>Jeep Wrangler</t>
  </si>
  <si>
    <t>James</t>
  </si>
  <si>
    <t>Weitzel</t>
  </si>
  <si>
    <t>vintagefleet@isphf.org</t>
  </si>
  <si>
    <t>Six squad cars and one dually pickup truck</t>
  </si>
  <si>
    <t>The Illinois State Police has been serving the people of Illinois with integrity, service, and pride since 1922. Beginning on only surplus motorcycles monitoring the weight of freight trucks, the department has expanded to myriad operations including but not limited to investigations, crowd control, K9 operations, commercial vehicle enforcement, SWAT, Firearms Services Bureau, Air Operations, and numerous specialty road patrols designed to protect the public as well as keeping drugs and crime off of the streets of the great state of Illinois. Thank you all for your continued support!</t>
  </si>
  <si>
    <t>1 Pug Dog (Trooper Chester)</t>
  </si>
  <si>
    <t>O'Shea</t>
  </si>
  <si>
    <t>Grand Marshal Conn's</t>
  </si>
  <si>
    <t>Conn</t>
  </si>
  <si>
    <t>Just adding them</t>
  </si>
  <si>
    <t>Papa John's</t>
  </si>
  <si>
    <t xml:space="preserve">Section A </t>
  </si>
  <si>
    <t>N/A</t>
  </si>
  <si>
    <t>TOTAL NOT COME BACK</t>
  </si>
  <si>
    <t>edinburgersfoodtruck@gmail.com</t>
  </si>
  <si>
    <t>Lillian Alexander</t>
  </si>
  <si>
    <t>lralexander0108@gmail.com</t>
  </si>
  <si>
    <t>Dariana Cotton</t>
  </si>
  <si>
    <t>dariannacotton@icloud.com</t>
  </si>
  <si>
    <t>Volunteer</t>
  </si>
  <si>
    <t>Suzannasunflower@gmail.com</t>
  </si>
  <si>
    <t>Drew Simpson</t>
  </si>
  <si>
    <t>outdorjnky1970@gmail.com</t>
  </si>
  <si>
    <t>Chick</t>
  </si>
  <si>
    <t>Fritz</t>
  </si>
  <si>
    <t>He is a Sponsor</t>
  </si>
  <si>
    <t>Usually a Truck</t>
  </si>
  <si>
    <t>Antonacci</t>
  </si>
  <si>
    <t>paula.antonacci@springfield.il.us</t>
  </si>
  <si>
    <t>Springfield is THE heart of Illinois Route 66 including original pavement, giants, neons and culinary delights.
The Mother Road’s Centennial year is here and we are celebrating in a GIANT way in Springfield, IL!</t>
  </si>
  <si>
    <t>Visit Springfield Van with Abe Lincoln wrap</t>
  </si>
  <si>
    <t>Koo Koo's 2</t>
  </si>
  <si>
    <t>Janae</t>
  </si>
  <si>
    <t>Best</t>
  </si>
  <si>
    <t>naebest94@hotmail.com</t>
  </si>
  <si>
    <t>the Koo Koo’s 2 saint patty’s crew would like to invite you to finish the day out with them for some corned beef and cabbage and the fixin’s following the parade! $15 pickle shot towers, $10 buckets and a dancing leprechaun!</t>
  </si>
  <si>
    <t>chevy, black 4 door truck</t>
  </si>
  <si>
    <t>Music will be BlueTooth from the truck</t>
  </si>
  <si>
    <t>Just For F</t>
  </si>
  <si>
    <t>Joe</t>
  </si>
  <si>
    <t>Crain</t>
  </si>
  <si>
    <t>joseph.crain@illinois.gov</t>
  </si>
  <si>
    <t>Happy St. Patrick's Day from TEAM LINCOLN! This is the membership program that supports the mission of the Abraham Lincoln Presidential Library and Museum. Monies raised by TEAM LINCOLN provide funding for special projects and exhibits. Best of all, members enjoy unlimited free admission for one year, access to VIP programs, membership only events that provide up-close looks at the ALPLM magic and artifacts, discounts in the museum store, early access to new exhibits, and much more! As they say, membership has it's privileges! Become a member today by signing-up for TEAM LINCOLN at presidentlincoln.Illinois.gov.</t>
  </si>
  <si>
    <t>Requested them to pay for 2024 entry fee to bein the parade</t>
  </si>
  <si>
    <t>Mustang convertible leading our museum Kabota utility vehicle and a Ford utility van.</t>
  </si>
  <si>
    <t>Kellie</t>
  </si>
  <si>
    <t>Follis</t>
  </si>
  <si>
    <t>sbatowing@gmail.com</t>
  </si>
  <si>
    <t>Springfield Autobody and Towing</t>
  </si>
  <si>
    <t>We are a local family business that goes above and beyond to help people in any way we can. We tow 24 hours a day, along with jump starts, tire changes, fuel deliveries, winch outs, hauling and beyond. We are your one stop shop. We not only tow, but we also have a full mechanical shop and full body repair shop. As a local family business, our customers come first. Reach out to us and give us the opportunity to help you.</t>
  </si>
  <si>
    <t>1 Flatbed Tow Truck and 1 wrecker</t>
  </si>
  <si>
    <t>Steve</t>
  </si>
  <si>
    <t>Lakin</t>
  </si>
  <si>
    <t>None given</t>
  </si>
  <si>
    <t xml:space="preserve">Asbury united methodist church of Springifeld, IL founded the Asbury's Children's Supper Hour Asbury’s Children’s Supper Hour in 1983. They fed the neighborhood children and share the gospel, and help grow that program to become its own ministry that still reaches out today. Thank you to members of the Asbury United Methodist Church for stepping up to create that initial Children’s Supper Hour!  </t>
  </si>
  <si>
    <t>Phone number leaves voice mail, they call back</t>
  </si>
  <si>
    <t>SUV and trailer</t>
  </si>
  <si>
    <t>AFSCME Local 2600</t>
  </si>
  <si>
    <t>Katie</t>
  </si>
  <si>
    <t>Farrance</t>
  </si>
  <si>
    <t>A union for State Employees</t>
  </si>
  <si>
    <t>SUV's</t>
  </si>
  <si>
    <t>Asbury United Methodist Church</t>
  </si>
  <si>
    <t>Julie Voss</t>
  </si>
  <si>
    <t>jujub551@hotmail.com</t>
  </si>
  <si>
    <t>Lanphier High School Marching Band</t>
  </si>
  <si>
    <t>Emerson</t>
  </si>
  <si>
    <t>“And now presenting to you the Lanphier High School Marching Band! The Lanphier Band brings some North Side Pride to various events in the Springfield area. The Band is directed by Emerson James and conducted by this year’s Drum Major, Anne Porter. The LHS Marching Band is all fired up for St. Patrick's Day!”</t>
  </si>
  <si>
    <t>Red Truck small trailer</t>
  </si>
  <si>
    <t>2 trucks/and van</t>
  </si>
  <si>
    <t>TAYLOR BROTHERS TOWING</t>
  </si>
  <si>
    <t>KAETLYN</t>
  </si>
  <si>
    <t>RUTHERFORD</t>
  </si>
  <si>
    <t>kd@taylorbrotherstowing.com</t>
  </si>
  <si>
    <t>TAYLOR BROTHERS TOWING SERVING SPRINGFIELD AND SURROUNDING AREAS SINCE 1970. PROVIDING QUALITY IN TOWN AND LONG DISTANCE TOWING SERVICES AS WELL AS ROADSIDE ASSITANCE. OPEN 24 HOURS, 7 DAYS A WEEK, GIVE US A CALL TODAY 217-622-8809</t>
  </si>
  <si>
    <t>FLAT BED TOW TRUCK.</t>
  </si>
  <si>
    <t>Sangamon County CASA</t>
  </si>
  <si>
    <t>Gov Agency</t>
  </si>
  <si>
    <t>Jessica</t>
  </si>
  <si>
    <t>Jasper</t>
  </si>
  <si>
    <t>jessica.jasper@sangamonil.gov</t>
  </si>
  <si>
    <t>When children enter foster care due to abuse or neglect, their world changes overnight. Homes change. Schools change. Everything feels uncertain.
CASA volunteers are everyday people who step in and stand beside these children — making sure they are not forgotten and that their voices are heard in court. They are a steady presence during one of the hardest times in a child’s life.
CASA of Sangamon County is always seeking compassionate volunteers willing to show up, speak up, and remind a child they matter.
Because sometimes one consistent adult can change the entire story. 💙</t>
  </si>
  <si>
    <t>1 lab mix, 1 frenchie for dogs</t>
  </si>
  <si>
    <t>1 lab mix, 1 frenchie</t>
  </si>
  <si>
    <t>Xgolf Springfield</t>
  </si>
  <si>
    <t>Tarter</t>
  </si>
  <si>
    <t>ryantarter@xgolfspringfieldil.com</t>
  </si>
  <si>
    <t>Packard Vehicles</t>
  </si>
  <si>
    <t>X-Golf Springfield Now Open! This is an indoor golf like you’ve never seen it — 8 high-tech simulator bays, plus a full bar and kitchen. Play, eat, drink, and have fun all year long!</t>
  </si>
  <si>
    <t>Lakeisha</t>
  </si>
  <si>
    <t>Purchase</t>
  </si>
  <si>
    <t>lakeishapurchase217@gmail.com</t>
  </si>
  <si>
    <t>Join Alderwoman Lakeisha Purchase, Ward 5, as we celebrate one of Springfield’s most cherished traditions alongside friends and neighbors from Enos Park, Vinegar Hill, Lincoln Park, and N.E.A.T. This year’s St. Patrick’s Day Parade will bring the heart of Ward 5 to life—uniting our community in a vibrant celebration filled with pride, connection, and festive spirit.
Alderwoman Purchase is a strong advocate for Springfield’s downtown corridor and encourages attendees to support local restaurants, pubs, and small businesses throughout the day. The celebration will also feature “LIVE FROM THE FIVE,” a live broadcast capturing memorable moments, community highlights, and the joy of neighbors coming together. On behalf of Alderwoman Lakeisha Purchase, we invite you to join us for a safe, welcoming, and unforgettable St. Patrick’s Day celebration in Ward 5.</t>
  </si>
  <si>
    <t>Not Sure</t>
  </si>
  <si>
    <t>1 Toyota Trundra</t>
  </si>
  <si>
    <t>Kincaid American Legion Post 905 Pageant Royalty</t>
  </si>
  <si>
    <t>Harris</t>
  </si>
  <si>
    <t>hkimberlynd96@gmail.com</t>
  </si>
  <si>
    <t>The Kincaid American Legion Post 905 Royalty proudly represents our Post by giving back to the community and honoring those who serve. Our royalty participates in community events, pageants, parades, supports veterans and their families, and helps spread a positive outlook on our pageant, leadership, and service. They are a positive example of kindness, responsibility, and pride in our Post and community.</t>
  </si>
  <si>
    <t>3 girls</t>
  </si>
  <si>
    <t>Matheny Mustangs</t>
  </si>
  <si>
    <t>Britney</t>
  </si>
  <si>
    <t>Dyer</t>
  </si>
  <si>
    <t>britneylynnedyer@yahoo.com</t>
  </si>
  <si>
    <t>These are a group of cheerleaders that wanted to walk the parade. The members of this group work hard to show25 leadership . Most importantly they represent our future.</t>
  </si>
  <si>
    <t>Music is Elementary school approved hip hop</t>
  </si>
  <si>
    <t>1 SUV</t>
  </si>
  <si>
    <t>CSL Plasma</t>
  </si>
  <si>
    <t>Kody</t>
  </si>
  <si>
    <t>Parrish</t>
  </si>
  <si>
    <t>ctr285.user@cslplasma.com</t>
  </si>
  <si>
    <t>CSL Plasma is a plasma donation center on the corner of north 5th Street and North Grand Ave. Come in to the center to learn more about plasma donation and help save lives and earn yourself some extra money while your at it.</t>
  </si>
  <si>
    <t>Big Brothers Big Sisters of Central IL</t>
  </si>
  <si>
    <t>Saramanda</t>
  </si>
  <si>
    <t>Hall</t>
  </si>
  <si>
    <t>s.hall@bbbscil.org</t>
  </si>
  <si>
    <t>"Let’s hear it for Big Brothers Big Sisters! For over 50 years, Big Brothers Big Sisters has been creating and supporting one-to-one mentoring relationships that ignite the power and promise of youth. Our Bigs and Littles are building brighter futures right here in our community. When we match a child with a caring adult mentor, we help them grow in confidence, succeed in school, and reach their full potential. Want to make a difference? Become a Big — or support a Little — today!"</t>
  </si>
  <si>
    <t>Walkers only</t>
  </si>
  <si>
    <t>Regular Citizen that just gives $100 forlast 5 years</t>
  </si>
  <si>
    <t>Bruse Horman</t>
  </si>
  <si>
    <t>bruce_horman@comcast.net</t>
  </si>
  <si>
    <t>Mike Driver</t>
  </si>
  <si>
    <t>nhlfan503@icloud.com</t>
  </si>
  <si>
    <t>Miss Sangamon County fair queen</t>
  </si>
  <si>
    <t>Kerry</t>
  </si>
  <si>
    <t>Ingram</t>
  </si>
  <si>
    <t>misssangamoncountyfairqueen@gmail.com</t>
  </si>
  <si>
    <t>The 2026 Miss Sangamon County Fair Queen Paige Burton. Paige is from Auburn Illinois and a recent graduate of UIS. Paige represented Sangamon County at the 2026 Miss Illinois County Fair queen pageant held during the annual IAAF convention. Make plans to attend the Sangamon County Fair, held June 10-14 in New Berlin.</t>
  </si>
  <si>
    <t>BMW convertible</t>
  </si>
  <si>
    <t>Cancelled 3/3</t>
  </si>
  <si>
    <t>INB -  We make banking easy</t>
  </si>
  <si>
    <t>Adam</t>
  </si>
  <si>
    <t>Pallai</t>
  </si>
  <si>
    <t>apallai@martinengineeringco.com</t>
  </si>
  <si>
    <t>Fire up your motorcycle and get in on bike night on the lake, every Wednesday night from six til nine. Roll up, enjoy some ice cold Coors Light, and sign up to win a trip for 2 to bike week in the Ozarks. Yan can sign up each week. The party move to a new Lake Springfield hot spot every Wednesday starting the middle of May. Check out our Facebook page for more details.</t>
  </si>
  <si>
    <t>Music I Speaker on the flat playing music with the event commercial clipped in</t>
  </si>
  <si>
    <t>Don Tracy for Illinois</t>
  </si>
  <si>
    <t>Peterson</t>
  </si>
  <si>
    <t>katie@dontracyforil.com</t>
  </si>
  <si>
    <t>Don Tracy, is a candidate for the U.S. Senate to replace Dick Durbin. Don has deep roots in Illinois, born in Eastern Illinois, raised in Western Illinois and raised his own family right here in Springfield. Don is running to bring common sense leadership to Washington, lower the cost of living, and defend the American Dream for working families in all 102 counties of Illinois. Please remember to vote in the primary on March 17th. Again, welcome Don Tracy for U.S. Senate</t>
  </si>
  <si>
    <t>Glenwood High School Marching Band</t>
  </si>
  <si>
    <t>Bill</t>
  </si>
  <si>
    <t>wmitchell@bcsd5.org</t>
  </si>
  <si>
    <t>Glenwood High School Titan Marching Band</t>
  </si>
  <si>
    <t>Skylerwillis1999@icloud.com</t>
  </si>
  <si>
    <t>Skyler Willis</t>
  </si>
  <si>
    <t>Lead Volunteer</t>
  </si>
  <si>
    <t>Tracy Trello</t>
  </si>
  <si>
    <t>Lead Volunteer/Treasurer Pro-Temp</t>
  </si>
  <si>
    <t>Suzanna Oshea</t>
  </si>
  <si>
    <t>Casandra Smith</t>
  </si>
  <si>
    <t>Love1another1128@gmail.com</t>
  </si>
  <si>
    <t>Springfield Phoenix Center</t>
  </si>
  <si>
    <t>Sierra</t>
  </si>
  <si>
    <t>Brooks</t>
  </si>
  <si>
    <t>qohbakery@gmail.com</t>
  </si>
  <si>
    <t>Sierras Sweet Shoppe</t>
  </si>
  <si>
    <t>Jumbo Cookies &amp; Brownies from Indiana. Needs 10 x 10 space for small Tent</t>
  </si>
  <si>
    <t>Shonda</t>
  </si>
  <si>
    <t>Gibbs</t>
  </si>
  <si>
    <t>sgibbs@sps186.org</t>
  </si>
  <si>
    <t>Section</t>
  </si>
  <si>
    <t>F</t>
  </si>
  <si>
    <t>G</t>
  </si>
  <si>
    <t>D</t>
  </si>
  <si>
    <t>E</t>
  </si>
  <si>
    <t>A</t>
  </si>
  <si>
    <t>B</t>
  </si>
  <si>
    <t>Sect. Position</t>
  </si>
  <si>
    <t>Washington, Jefferson, &amp; Grant Middle School Bands
Music is in the air in Springifeld Public Schools, District 186 as three middle schools join together for their first St. Patrick’s Day performance. Under the direction of Ms. Shonda Gibbs, the Washington Middle School Band has joined forces with the Jefferson-Grant bands, directed by Ms. Lucille Yockey. This consolidated group features over 50 musicians in 6th through 8th grade. The band’s participation was made possible in part by a grant from the Springifeld Public Schools Foundation, put toward the purchase of new drumline equipment, as well as the fundraising efforts of band students and families. We hope you enjoy this performance by the Washington Wolves, Jefferson Jaguars and Grant Generals bands!</t>
  </si>
  <si>
    <t>It’s a front of Semi Truck</t>
  </si>
  <si>
    <t>ecjames@sps186.org</t>
  </si>
  <si>
    <t>Renee Tullos</t>
  </si>
  <si>
    <t>mrsrentaylor83@gmail.com</t>
  </si>
  <si>
    <t>Sangamon County Sherrif's Dept needs to register 2027</t>
  </si>
  <si>
    <t>Elks Club Garrison Flag 20' x 38' need to register</t>
  </si>
  <si>
    <t>6 - 7</t>
  </si>
  <si>
    <t>Illinois State Police Vintage Fleet  how many cars?</t>
  </si>
  <si>
    <t>8-9</t>
  </si>
  <si>
    <t>11 - 13</t>
  </si>
  <si>
    <t>14-17</t>
  </si>
  <si>
    <t>18</t>
  </si>
  <si>
    <t>19</t>
  </si>
  <si>
    <t>20</t>
  </si>
  <si>
    <t>21</t>
  </si>
  <si>
    <t>22</t>
  </si>
  <si>
    <t>1</t>
  </si>
  <si>
    <t>2</t>
  </si>
  <si>
    <t>4</t>
  </si>
  <si>
    <t>7</t>
  </si>
  <si>
    <t>9</t>
  </si>
  <si>
    <t>C</t>
  </si>
  <si>
    <t>3</t>
  </si>
  <si>
    <t>5</t>
  </si>
  <si>
    <t>6</t>
  </si>
  <si>
    <t>Council of Lake Springfield Clubs - Rumble Around the Lake</t>
  </si>
  <si>
    <t>11 - 15</t>
  </si>
  <si>
    <t>Burger Bar with Pinky the Elephant</t>
  </si>
  <si>
    <t>23</t>
  </si>
  <si>
    <t>Springfield Fire Department  need 2 spots 40' each</t>
  </si>
  <si>
    <t>United Community Bank - 350</t>
  </si>
  <si>
    <t>1 Trolley/ 1 Gator 2 extended stretch limo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</si>
</sst>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mm/dd/yy;@"/>
    <numFmt numFmtId="165" formatCode="[&lt;=9999999]###\-####;\(###\)\ ###\-####"/>
    <numFmt numFmtId="166" formatCode="&quot;$&quot;#,##0"/>
    <numFmt numFmtId="167" formatCode="&quot;$&quot;#,##0.00"/>
  </numFmts>
  <fonts count="57" x14ac:knownFonts="1">
    <font>
      <sz val="12"/>
      <color theme="1"/>
      <name val="Arial"/>
      <family val="2"/>
    </font>
    <font>
      <sz val="12"/>
      <color theme="1"/>
      <name val="Arial"/>
      <family val="2"/>
    </font>
    <font>
      <sz val="18"/>
      <color theme="3"/>
      <name val="Aptos Display"/>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Arial"/>
      <family val="2"/>
    </font>
    <font>
      <b/>
      <sz val="14"/>
      <name val="Arial"/>
      <family val="2"/>
    </font>
    <font>
      <sz val="12"/>
      <name val="Arial"/>
      <family val="2"/>
    </font>
    <font>
      <sz val="14"/>
      <name val="Arial"/>
      <family val="2"/>
    </font>
    <font>
      <u/>
      <sz val="12"/>
      <color theme="10"/>
      <name val="Arial"/>
      <family val="2"/>
    </font>
    <font>
      <u/>
      <sz val="14"/>
      <color theme="10"/>
      <name val="Arial"/>
      <family val="2"/>
    </font>
    <font>
      <sz val="14"/>
      <color theme="1"/>
      <name val="Arial"/>
      <family val="2"/>
    </font>
    <font>
      <b/>
      <sz val="12"/>
      <color theme="3" tint="0.249977111117893"/>
      <name val="Arial"/>
      <family val="2"/>
    </font>
    <font>
      <b/>
      <sz val="12"/>
      <color theme="5"/>
      <name val="Arial"/>
      <family val="2"/>
    </font>
    <font>
      <b/>
      <sz val="12"/>
      <color theme="9" tint="-0.499984740745262"/>
      <name val="Arial"/>
      <family val="2"/>
    </font>
    <font>
      <b/>
      <sz val="12"/>
      <color rgb="FF00B0F0"/>
      <name val="Arial"/>
      <family val="2"/>
    </font>
    <font>
      <b/>
      <sz val="12"/>
      <color theme="9"/>
      <name val="Arial"/>
      <family val="2"/>
    </font>
    <font>
      <b/>
      <sz val="12"/>
      <color rgb="FFFF0000"/>
      <name val="Arial"/>
      <family val="2"/>
    </font>
    <font>
      <sz val="14"/>
      <color rgb="FFFF0000"/>
      <name val="Arial"/>
      <family val="2"/>
    </font>
    <font>
      <b/>
      <sz val="14"/>
      <color rgb="FFFF0000"/>
      <name val="Arial"/>
      <family val="2"/>
    </font>
    <font>
      <b/>
      <u/>
      <sz val="12"/>
      <color rgb="FFFF0000"/>
      <name val="Arial"/>
      <family val="2"/>
    </font>
    <font>
      <sz val="14"/>
      <color theme="9"/>
      <name val="Arial"/>
      <family val="2"/>
    </font>
    <font>
      <u/>
      <sz val="12"/>
      <color theme="9"/>
      <name val="Arial"/>
      <family val="2"/>
    </font>
    <font>
      <sz val="12"/>
      <color theme="9"/>
      <name val="Arial"/>
      <family val="2"/>
    </font>
    <font>
      <sz val="11"/>
      <color theme="1"/>
      <name val="Arial"/>
      <family val="2"/>
    </font>
    <font>
      <b/>
      <sz val="11"/>
      <color theme="1"/>
      <name val="Arial"/>
      <family val="2"/>
    </font>
    <font>
      <sz val="11"/>
      <color rgb="FFFF0000"/>
      <name val="Arial"/>
      <family val="2"/>
    </font>
    <font>
      <b/>
      <sz val="11"/>
      <color rgb="FFFF0000"/>
      <name val="Arial"/>
      <family val="2"/>
    </font>
    <font>
      <sz val="12"/>
      <color theme="9" tint="-0.249977111117893"/>
      <name val="Arial"/>
      <family val="2"/>
    </font>
    <font>
      <sz val="14"/>
      <color theme="9" tint="-0.249977111117893"/>
      <name val="Arial"/>
      <family val="2"/>
    </font>
    <font>
      <b/>
      <sz val="12"/>
      <color rgb="FF002060"/>
      <name val="Arial"/>
      <family val="2"/>
    </font>
    <font>
      <b/>
      <sz val="14"/>
      <color rgb="FF002060"/>
      <name val="Arial"/>
      <family val="2"/>
    </font>
    <font>
      <b/>
      <sz val="14"/>
      <color theme="9" tint="-0.249977111117893"/>
      <name val="Arial"/>
      <family val="2"/>
    </font>
    <font>
      <b/>
      <sz val="12"/>
      <color theme="9" tint="-0.249977111117893"/>
      <name val="Arial"/>
      <family val="2"/>
    </font>
    <font>
      <sz val="14"/>
      <color rgb="FFC00000"/>
      <name val="Arial"/>
      <family val="2"/>
    </font>
    <font>
      <sz val="12"/>
      <color rgb="FFC00000"/>
      <name val="Arial"/>
      <family val="2"/>
    </font>
    <font>
      <u/>
      <sz val="12"/>
      <name val="Arial"/>
      <family val="2"/>
    </font>
    <font>
      <b/>
      <sz val="14"/>
      <color theme="3" tint="9.9978637043366805E-2"/>
      <name val="Arial"/>
      <family val="2"/>
    </font>
    <font>
      <b/>
      <sz val="14"/>
      <color theme="7" tint="-0.499984740745262"/>
      <name val="Arial"/>
      <family val="2"/>
    </font>
    <font>
      <b/>
      <sz val="14"/>
      <color theme="8" tint="-0.249977111117893"/>
      <name val="Arial"/>
      <family val="2"/>
    </font>
    <font>
      <b/>
      <sz val="14"/>
      <color theme="1"/>
      <name val="Arial"/>
      <family val="2"/>
    </font>
    <font>
      <strike/>
      <sz val="12"/>
      <color theme="1"/>
      <name val="Arial"/>
      <family val="2"/>
    </font>
    <font>
      <sz val="12"/>
      <color rgb="FFFFFF00"/>
      <name val="Arial"/>
      <family val="2"/>
    </font>
    <font>
      <b/>
      <sz val="12"/>
      <color rgb="FFFFFF00"/>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theme="0"/>
        <bgColor indexed="64"/>
      </patternFill>
    </fill>
    <fill>
      <patternFill patternType="solid">
        <fgColor theme="2"/>
        <bgColor indexed="64"/>
      </patternFill>
    </fill>
    <fill>
      <patternFill patternType="solid">
        <fgColor theme="9" tint="-0.499984740745262"/>
        <bgColor indexed="64"/>
      </patternFill>
    </fill>
  </fills>
  <borders count="5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style="dashed">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thick">
        <color auto="1"/>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dashed">
        <color auto="1"/>
      </right>
      <top style="dashed">
        <color auto="1"/>
      </top>
      <bottom style="thin">
        <color auto="1"/>
      </bottom>
      <diagonal/>
    </border>
    <border>
      <left style="dashed">
        <color auto="1"/>
      </left>
      <right style="dashed">
        <color auto="1"/>
      </right>
      <top/>
      <bottom style="dashed">
        <color auto="1"/>
      </bottom>
      <diagonal/>
    </border>
    <border>
      <left style="dashed">
        <color auto="1"/>
      </left>
      <right style="thick">
        <color auto="1"/>
      </right>
      <top/>
      <bottom style="dashed">
        <color auto="1"/>
      </bottom>
      <diagonal/>
    </border>
    <border>
      <left style="dashed">
        <color auto="1"/>
      </left>
      <right style="dashed">
        <color auto="1"/>
      </right>
      <top style="dashed">
        <color auto="1"/>
      </top>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dashed">
        <color auto="1"/>
      </bottom>
      <diagonal/>
    </border>
    <border>
      <left/>
      <right style="thin">
        <color auto="1"/>
      </right>
      <top/>
      <bottom style="thin">
        <color auto="1"/>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right/>
      <top style="thin">
        <color auto="1"/>
      </top>
      <bottom/>
      <diagonal/>
    </border>
    <border>
      <left style="thin">
        <color auto="1"/>
      </left>
      <right style="thick">
        <color auto="1"/>
      </right>
      <top style="thick">
        <color auto="1"/>
      </top>
      <bottom style="thin">
        <color auto="1"/>
      </bottom>
      <diagonal/>
    </border>
    <border>
      <left style="dashed">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n">
        <color auto="1"/>
      </right>
      <top style="dashed">
        <color auto="1"/>
      </top>
      <bottom style="dashed">
        <color auto="1"/>
      </bottom>
      <diagonal/>
    </border>
    <border>
      <left style="thin">
        <color auto="1"/>
      </left>
      <right style="thin">
        <color auto="1"/>
      </right>
      <top/>
      <bottom style="dashed">
        <color auto="1"/>
      </bottom>
      <diagonal/>
    </border>
    <border>
      <left style="thick">
        <color auto="1"/>
      </left>
      <right style="thin">
        <color auto="1"/>
      </right>
      <top style="thin">
        <color auto="1"/>
      </top>
      <bottom style="thin">
        <color auto="1"/>
      </bottom>
      <diagonal/>
    </border>
    <border>
      <left style="thin">
        <color auto="1"/>
      </left>
      <right style="dashed">
        <color auto="1"/>
      </right>
      <top style="thick">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dashed">
        <color auto="1"/>
      </top>
      <bottom style="thin">
        <color auto="1"/>
      </bottom>
      <diagonal/>
    </border>
    <border>
      <left style="dashed">
        <color auto="1"/>
      </left>
      <right style="thin">
        <color auto="1"/>
      </right>
      <top style="thin">
        <color auto="1"/>
      </top>
      <bottom style="dashed">
        <color auto="1"/>
      </bottom>
      <diagonal/>
    </border>
    <border>
      <left style="double">
        <color auto="1"/>
      </left>
      <right style="double">
        <color auto="1"/>
      </right>
      <top style="double">
        <color auto="1"/>
      </top>
      <bottom style="double">
        <color auto="1"/>
      </bottom>
      <diagonal/>
    </border>
    <border>
      <left style="thin">
        <color auto="1"/>
      </left>
      <right style="thin">
        <color auto="1"/>
      </right>
      <top style="thick">
        <color auto="1"/>
      </top>
      <bottom style="thin">
        <color auto="1"/>
      </bottom>
      <diagonal/>
    </border>
    <border>
      <left style="thin">
        <color auto="1"/>
      </left>
      <right style="dashed">
        <color auto="1"/>
      </right>
      <top style="thin">
        <color auto="1"/>
      </top>
      <bottom style="dashed">
        <color auto="1"/>
      </bottom>
      <diagonal/>
    </border>
    <border>
      <left style="thick">
        <color auto="1"/>
      </left>
      <right style="thin">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n">
        <color auto="1"/>
      </left>
      <right style="thick">
        <color auto="1"/>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0" borderId="0" applyNumberFormat="0" applyFill="0" applyBorder="0" applyAlignment="0" applyProtection="0"/>
  </cellStyleXfs>
  <cellXfs count="605">
    <xf numFmtId="0" fontId="0" fillId="0" borderId="0" xfId="0"/>
    <xf numFmtId="0" fontId="18" fillId="0" borderId="0" xfId="0" applyFont="1" applyAlignment="1">
      <alignment horizont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21" fillId="0" borderId="10" xfId="0" quotePrefix="1" applyFont="1" applyBorder="1" applyAlignment="1">
      <alignment horizontal="left" vertical="center"/>
    </xf>
    <xf numFmtId="0" fontId="21" fillId="0" borderId="10" xfId="0" applyFont="1" applyBorder="1" applyAlignment="1">
      <alignment horizontal="left" vertical="center"/>
    </xf>
    <xf numFmtId="0" fontId="20" fillId="0" borderId="0" xfId="0" applyFont="1"/>
    <xf numFmtId="0" fontId="20" fillId="0" borderId="0" xfId="0" applyFont="1" applyAlignment="1">
      <alignment horizontal="left" vertical="center" wrapText="1"/>
    </xf>
    <xf numFmtId="0" fontId="20" fillId="0" borderId="0" xfId="0" applyFont="1" applyAlignment="1">
      <alignment horizontal="left" vertical="center"/>
    </xf>
    <xf numFmtId="44" fontId="21" fillId="0" borderId="10" xfId="0" applyNumberFormat="1" applyFont="1" applyBorder="1" applyAlignment="1">
      <alignment horizontal="right" vertical="center"/>
    </xf>
    <xf numFmtId="44" fontId="20" fillId="0" borderId="10" xfId="0" applyNumberFormat="1" applyFont="1" applyBorder="1" applyAlignment="1">
      <alignment horizontal="right" vertical="center"/>
    </xf>
    <xf numFmtId="44" fontId="20" fillId="0" borderId="0" xfId="0" applyNumberFormat="1" applyFont="1" applyAlignment="1">
      <alignment horizontal="right" vertical="center"/>
    </xf>
    <xf numFmtId="164" fontId="20" fillId="0" borderId="0" xfId="0" applyNumberFormat="1" applyFont="1" applyAlignment="1">
      <alignment horizontal="center" vertical="center"/>
    </xf>
    <xf numFmtId="1" fontId="20" fillId="0" borderId="0" xfId="0" applyNumberFormat="1" applyFont="1" applyAlignment="1">
      <alignment horizontal="center" vertical="center"/>
    </xf>
    <xf numFmtId="0" fontId="20" fillId="0" borderId="0" xfId="0" applyFont="1" applyAlignment="1">
      <alignment horizontal="center"/>
    </xf>
    <xf numFmtId="0" fontId="21" fillId="0" borderId="10" xfId="0" applyFont="1" applyBorder="1" applyAlignment="1">
      <alignment horizontal="center" vertical="center"/>
    </xf>
    <xf numFmtId="44" fontId="21" fillId="0" borderId="10" xfId="0" applyNumberFormat="1" applyFont="1" applyBorder="1" applyAlignment="1">
      <alignment horizontal="center" vertical="center" wrapText="1"/>
    </xf>
    <xf numFmtId="10" fontId="20" fillId="0" borderId="0" xfId="0" applyNumberFormat="1" applyFont="1" applyAlignment="1">
      <alignment horizontal="right" vertical="center"/>
    </xf>
    <xf numFmtId="0" fontId="20" fillId="0" borderId="0" xfId="0" applyFont="1" applyAlignment="1">
      <alignment horizontal="center" vertical="center"/>
    </xf>
    <xf numFmtId="0" fontId="19" fillId="0" borderId="12" xfId="0" applyFont="1" applyBorder="1" applyAlignment="1">
      <alignment horizontal="center" vertical="center"/>
    </xf>
    <xf numFmtId="44" fontId="19" fillId="0" borderId="12" xfId="0" applyNumberFormat="1" applyFont="1" applyBorder="1" applyAlignment="1">
      <alignment horizontal="center" vertical="center" wrapText="1"/>
    </xf>
    <xf numFmtId="44" fontId="19" fillId="0" borderId="12" xfId="0" quotePrefix="1" applyNumberFormat="1" applyFont="1" applyBorder="1" applyAlignment="1">
      <alignment horizontal="center" vertical="center" wrapText="1"/>
    </xf>
    <xf numFmtId="10" fontId="19" fillId="0" borderId="12" xfId="0" quotePrefix="1" applyNumberFormat="1"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quotePrefix="1" applyFont="1" applyBorder="1" applyAlignment="1">
      <alignment horizontal="center" vertical="center"/>
    </xf>
    <xf numFmtId="0" fontId="21" fillId="0" borderId="10" xfId="0" quotePrefix="1" applyFont="1" applyBorder="1" applyAlignment="1">
      <alignment horizontal="center" vertical="center"/>
    </xf>
    <xf numFmtId="0" fontId="20" fillId="0" borderId="18" xfId="0" applyFont="1" applyBorder="1" applyAlignment="1">
      <alignment horizontal="center" vertical="center"/>
    </xf>
    <xf numFmtId="0" fontId="21" fillId="0" borderId="10" xfId="0" applyFont="1" applyBorder="1" applyAlignment="1">
      <alignment horizontal="center"/>
    </xf>
    <xf numFmtId="44" fontId="21" fillId="0" borderId="10" xfId="0" applyNumberFormat="1" applyFont="1" applyBorder="1" applyAlignment="1">
      <alignment horizontal="center" wrapText="1"/>
    </xf>
    <xf numFmtId="44" fontId="21" fillId="0" borderId="10" xfId="0" applyNumberFormat="1" applyFont="1" applyBorder="1" applyAlignment="1">
      <alignment horizontal="center"/>
    </xf>
    <xf numFmtId="0" fontId="21" fillId="0" borderId="17" xfId="0" applyFont="1" applyBorder="1" applyAlignment="1">
      <alignment horizontal="center" vertical="center"/>
    </xf>
    <xf numFmtId="3" fontId="18" fillId="0" borderId="10" xfId="0" applyNumberFormat="1" applyFont="1" applyBorder="1" applyAlignment="1">
      <alignment horizontal="center" vertical="center"/>
    </xf>
    <xf numFmtId="44" fontId="21" fillId="0" borderId="10" xfId="0" applyNumberFormat="1" applyFont="1" applyBorder="1" applyAlignment="1">
      <alignment horizontal="center" vertical="center"/>
    </xf>
    <xf numFmtId="0" fontId="21" fillId="0" borderId="0" xfId="0" applyFont="1" applyAlignment="1">
      <alignment horizontal="center" vertical="center"/>
    </xf>
    <xf numFmtId="44" fontId="21" fillId="0" borderId="0" xfId="0" applyNumberFormat="1" applyFont="1" applyAlignment="1">
      <alignment horizontal="center" vertical="center"/>
    </xf>
    <xf numFmtId="0" fontId="20" fillId="33" borderId="0" xfId="0" applyFont="1" applyFill="1"/>
    <xf numFmtId="164" fontId="20" fillId="33" borderId="0" xfId="0" applyNumberFormat="1" applyFont="1" applyFill="1" applyAlignment="1">
      <alignment horizontal="center" vertical="center"/>
    </xf>
    <xf numFmtId="0" fontId="20" fillId="33" borderId="0" xfId="0" applyFont="1" applyFill="1" applyAlignment="1">
      <alignment horizontal="center" vertical="center"/>
    </xf>
    <xf numFmtId="0" fontId="20" fillId="33" borderId="0" xfId="0" applyFont="1" applyFill="1" applyAlignment="1">
      <alignment horizontal="center"/>
    </xf>
    <xf numFmtId="0" fontId="20" fillId="33" borderId="0" xfId="0" applyFont="1" applyFill="1" applyAlignment="1">
      <alignment horizontal="left" vertical="center"/>
    </xf>
    <xf numFmtId="1" fontId="20" fillId="33" borderId="0" xfId="0" applyNumberFormat="1" applyFont="1" applyFill="1" applyAlignment="1">
      <alignment horizontal="center" vertical="center"/>
    </xf>
    <xf numFmtId="44" fontId="20" fillId="33" borderId="0" xfId="0" applyNumberFormat="1" applyFont="1" applyFill="1" applyAlignment="1">
      <alignment horizontal="right" vertical="center"/>
    </xf>
    <xf numFmtId="0" fontId="21" fillId="33" borderId="0" xfId="0" applyFont="1" applyFill="1" applyAlignment="1">
      <alignment horizontal="center" vertical="center"/>
    </xf>
    <xf numFmtId="0" fontId="20" fillId="0" borderId="0" xfId="0" applyFont="1" applyAlignment="1">
      <alignment horizontal="left"/>
    </xf>
    <xf numFmtId="0" fontId="20" fillId="33" borderId="0" xfId="0" applyFont="1" applyFill="1" applyAlignment="1">
      <alignment horizontal="left"/>
    </xf>
    <xf numFmtId="10" fontId="20" fillId="0" borderId="10" xfId="0" applyNumberFormat="1" applyFont="1" applyBorder="1" applyAlignment="1">
      <alignment horizontal="center" vertical="center"/>
    </xf>
    <xf numFmtId="10" fontId="20" fillId="0" borderId="0" xfId="0" applyNumberFormat="1" applyFont="1" applyAlignment="1">
      <alignment horizontal="center" vertical="center"/>
    </xf>
    <xf numFmtId="10" fontId="20" fillId="33" borderId="0" xfId="0" applyNumberFormat="1" applyFont="1" applyFill="1" applyAlignment="1">
      <alignment horizontal="center" vertical="center"/>
    </xf>
    <xf numFmtId="44" fontId="21" fillId="0" borderId="16" xfId="0" applyNumberFormat="1" applyFont="1" applyBorder="1" applyAlignment="1">
      <alignment horizontal="center" vertical="center" wrapText="1"/>
    </xf>
    <xf numFmtId="44" fontId="21" fillId="0" borderId="16" xfId="0" quotePrefix="1" applyNumberFormat="1" applyFont="1" applyBorder="1" applyAlignment="1">
      <alignment horizontal="center" vertical="center" wrapText="1"/>
    </xf>
    <xf numFmtId="10" fontId="21" fillId="0" borderId="16" xfId="0" quotePrefix="1" applyNumberFormat="1" applyFont="1" applyBorder="1" applyAlignment="1">
      <alignment horizontal="center" vertical="center" wrapText="1"/>
    </xf>
    <xf numFmtId="44" fontId="21" fillId="0" borderId="10" xfId="0" applyNumberFormat="1" applyFont="1" applyBorder="1" applyAlignment="1">
      <alignment vertical="center"/>
    </xf>
    <xf numFmtId="44" fontId="20" fillId="0" borderId="10" xfId="0" applyNumberFormat="1" applyFont="1" applyBorder="1" applyAlignment="1">
      <alignment horizontal="center" vertical="center"/>
    </xf>
    <xf numFmtId="44" fontId="20" fillId="0" borderId="0" xfId="0" applyNumberFormat="1" applyFont="1" applyAlignment="1">
      <alignment horizontal="center" vertical="center"/>
    </xf>
    <xf numFmtId="44" fontId="20" fillId="33" borderId="0" xfId="0" applyNumberFormat="1" applyFont="1" applyFill="1" applyAlignment="1">
      <alignment horizontal="center" vertical="center"/>
    </xf>
    <xf numFmtId="0" fontId="18" fillId="0" borderId="0" xfId="0" applyFont="1" applyAlignment="1">
      <alignment horizontal="center" wrapText="1"/>
    </xf>
    <xf numFmtId="0" fontId="18" fillId="0" borderId="0" xfId="0" applyFont="1" applyAlignment="1">
      <alignment horizontal="center" vertical="center" wrapText="1"/>
    </xf>
    <xf numFmtId="0" fontId="18" fillId="0" borderId="0" xfId="0" applyFont="1" applyAlignment="1">
      <alignment horizontal="left" vertical="center"/>
    </xf>
    <xf numFmtId="0" fontId="18" fillId="0" borderId="0" xfId="0" applyFont="1" applyAlignment="1">
      <alignment horizontal="center" vertical="center"/>
    </xf>
    <xf numFmtId="164" fontId="19" fillId="0" borderId="11" xfId="0" quotePrefix="1" applyNumberFormat="1" applyFont="1" applyBorder="1" applyAlignment="1">
      <alignment horizontal="center" vertical="center" wrapText="1"/>
    </xf>
    <xf numFmtId="1" fontId="19" fillId="0" borderId="12" xfId="0" quotePrefix="1" applyNumberFormat="1" applyFont="1" applyBorder="1" applyAlignment="1">
      <alignment horizontal="center" vertical="center"/>
    </xf>
    <xf numFmtId="0" fontId="19" fillId="0" borderId="12" xfId="0" quotePrefix="1" applyFont="1" applyBorder="1" applyAlignment="1">
      <alignment horizontal="center" vertical="center"/>
    </xf>
    <xf numFmtId="0" fontId="19" fillId="0" borderId="13" xfId="0" applyFont="1" applyBorder="1" applyAlignment="1">
      <alignment horizontal="center" vertical="center"/>
    </xf>
    <xf numFmtId="165" fontId="21" fillId="0" borderId="17" xfId="0" applyNumberFormat="1" applyFont="1" applyBorder="1" applyAlignment="1">
      <alignment horizontal="center" wrapText="1"/>
    </xf>
    <xf numFmtId="44" fontId="21" fillId="0" borderId="17" xfId="0" applyNumberFormat="1" applyFont="1" applyBorder="1" applyAlignment="1">
      <alignment horizontal="right" vertical="center"/>
    </xf>
    <xf numFmtId="2" fontId="21" fillId="0" borderId="17" xfId="0" applyNumberFormat="1" applyFont="1" applyBorder="1" applyAlignment="1">
      <alignment horizontal="center" vertical="center"/>
    </xf>
    <xf numFmtId="0" fontId="21" fillId="0" borderId="17" xfId="0" quotePrefix="1" applyFont="1" applyBorder="1" applyAlignment="1">
      <alignment horizontal="left" vertical="center"/>
    </xf>
    <xf numFmtId="0" fontId="21" fillId="0" borderId="18" xfId="0" applyFont="1" applyBorder="1" applyAlignment="1">
      <alignment horizontal="center" vertical="center"/>
    </xf>
    <xf numFmtId="0" fontId="21" fillId="0" borderId="15" xfId="0" quotePrefix="1" applyFont="1" applyBorder="1" applyAlignment="1">
      <alignment horizontal="left" vertical="center" wrapText="1"/>
    </xf>
    <xf numFmtId="164" fontId="21" fillId="0" borderId="14" xfId="0" applyNumberFormat="1" applyFont="1" applyBorder="1" applyAlignment="1">
      <alignment horizontal="center"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23" fillId="0" borderId="0" xfId="42" applyFont="1" applyBorder="1" applyAlignment="1">
      <alignment vertical="center"/>
    </xf>
    <xf numFmtId="0" fontId="21" fillId="0" borderId="15" xfId="0" quotePrefix="1" applyFont="1" applyBorder="1" applyAlignment="1">
      <alignment horizontal="left" vertical="center"/>
    </xf>
    <xf numFmtId="0" fontId="21" fillId="0" borderId="18" xfId="0" quotePrefix="1" applyFont="1" applyBorder="1" applyAlignment="1">
      <alignment horizontal="center" vertical="center"/>
    </xf>
    <xf numFmtId="44" fontId="21" fillId="0" borderId="15" xfId="0" applyNumberFormat="1" applyFont="1" applyBorder="1" applyAlignment="1">
      <alignment horizontal="right" vertical="center"/>
    </xf>
    <xf numFmtId="0" fontId="21" fillId="0" borderId="16" xfId="0" applyFont="1" applyBorder="1" applyAlignment="1">
      <alignment horizontal="left" vertical="center"/>
    </xf>
    <xf numFmtId="0" fontId="21" fillId="0" borderId="16" xfId="0" quotePrefix="1" applyFont="1" applyBorder="1" applyAlignment="1">
      <alignment horizontal="left" vertical="center"/>
    </xf>
    <xf numFmtId="0" fontId="23" fillId="0" borderId="16" xfId="42" applyFont="1" applyBorder="1" applyAlignment="1">
      <alignment horizontal="left" vertical="center"/>
    </xf>
    <xf numFmtId="0" fontId="21" fillId="0" borderId="16" xfId="0" quotePrefix="1" applyFont="1" applyBorder="1" applyAlignment="1">
      <alignment horizontal="center" vertical="center"/>
    </xf>
    <xf numFmtId="0" fontId="24" fillId="0" borderId="10" xfId="0" applyFont="1" applyBorder="1" applyAlignment="1">
      <alignment horizontal="left" vertical="center"/>
    </xf>
    <xf numFmtId="0" fontId="23" fillId="0" borderId="0" xfId="42" applyFont="1"/>
    <xf numFmtId="0" fontId="24" fillId="0" borderId="10" xfId="0" applyFont="1" applyBorder="1" applyAlignment="1">
      <alignment horizontal="left"/>
    </xf>
    <xf numFmtId="0" fontId="23" fillId="0" borderId="10" xfId="42" applyFont="1" applyBorder="1"/>
    <xf numFmtId="0" fontId="24" fillId="0" borderId="10" xfId="0" quotePrefix="1" applyFont="1" applyBorder="1" applyAlignment="1">
      <alignment horizontal="left" vertical="center"/>
    </xf>
    <xf numFmtId="0" fontId="23" fillId="0" borderId="10" xfId="42" applyFont="1" applyBorder="1" applyAlignment="1">
      <alignment horizontal="left" vertical="center"/>
    </xf>
    <xf numFmtId="0" fontId="21" fillId="0" borderId="10" xfId="0" quotePrefix="1" applyFont="1" applyBorder="1" applyAlignment="1">
      <alignment horizontal="left" vertical="center" wrapText="1"/>
    </xf>
    <xf numFmtId="0" fontId="19" fillId="0" borderId="10" xfId="0" quotePrefix="1" applyFont="1" applyBorder="1" applyAlignment="1">
      <alignment horizontal="left" vertical="center"/>
    </xf>
    <xf numFmtId="0" fontId="23" fillId="0" borderId="10" xfId="42" applyFont="1" applyBorder="1" applyAlignment="1">
      <alignment horizontal="left" vertical="center" wrapText="1"/>
    </xf>
    <xf numFmtId="0" fontId="24" fillId="0" borderId="10" xfId="0" applyFont="1" applyBorder="1" applyAlignment="1">
      <alignment vertical="center"/>
    </xf>
    <xf numFmtId="0" fontId="21" fillId="0" borderId="10" xfId="0" applyFont="1" applyBorder="1" applyAlignment="1">
      <alignment horizontal="left"/>
    </xf>
    <xf numFmtId="0" fontId="24" fillId="0" borderId="10" xfId="0" quotePrefix="1" applyFont="1" applyBorder="1" applyAlignment="1">
      <alignment horizontal="left"/>
    </xf>
    <xf numFmtId="0" fontId="24" fillId="0" borderId="10" xfId="0" applyFont="1" applyBorder="1" applyAlignment="1">
      <alignment horizontal="left" wrapText="1"/>
    </xf>
    <xf numFmtId="0" fontId="21" fillId="0" borderId="10" xfId="0" applyFont="1" applyBorder="1" applyAlignment="1">
      <alignment horizontal="left" vertical="center" wrapText="1"/>
    </xf>
    <xf numFmtId="0" fontId="24" fillId="0" borderId="10" xfId="0" quotePrefix="1" applyFont="1" applyBorder="1" applyAlignment="1">
      <alignment horizontal="left" vertical="center" wrapText="1"/>
    </xf>
    <xf numFmtId="0" fontId="20" fillId="0" borderId="0" xfId="0" applyFont="1" applyAlignment="1">
      <alignment horizontal="right" vertical="center"/>
    </xf>
    <xf numFmtId="0" fontId="20" fillId="0" borderId="0" xfId="0" applyFont="1" applyAlignment="1">
      <alignment horizontal="right"/>
    </xf>
    <xf numFmtId="164" fontId="21" fillId="0" borderId="14" xfId="0" quotePrefix="1" applyNumberFormat="1" applyFont="1" applyBorder="1" applyAlignment="1">
      <alignment horizontal="center" vertical="center"/>
    </xf>
    <xf numFmtId="0" fontId="22" fillId="0" borderId="10" xfId="42" applyBorder="1" applyAlignment="1">
      <alignment vertical="center"/>
    </xf>
    <xf numFmtId="10" fontId="25" fillId="0" borderId="0" xfId="0" applyNumberFormat="1" applyFont="1" applyAlignment="1">
      <alignment horizontal="right" vertical="center"/>
    </xf>
    <xf numFmtId="10" fontId="26" fillId="0" borderId="0" xfId="0" applyNumberFormat="1" applyFont="1" applyAlignment="1">
      <alignment horizontal="right" vertical="center"/>
    </xf>
    <xf numFmtId="0" fontId="26" fillId="0" borderId="0" xfId="0" applyFont="1"/>
    <xf numFmtId="10" fontId="27" fillId="0" borderId="0" xfId="0" applyNumberFormat="1" applyFont="1" applyAlignment="1">
      <alignment horizontal="right" vertical="center"/>
    </xf>
    <xf numFmtId="0" fontId="27" fillId="0" borderId="0" xfId="0" applyFont="1"/>
    <xf numFmtId="10" fontId="28" fillId="0" borderId="0" xfId="0" applyNumberFormat="1" applyFont="1" applyAlignment="1">
      <alignment horizontal="right" vertical="center"/>
    </xf>
    <xf numFmtId="0" fontId="28" fillId="0" borderId="0" xfId="0" applyFont="1"/>
    <xf numFmtId="10" fontId="29" fillId="0" borderId="0" xfId="0" applyNumberFormat="1" applyFont="1" applyAlignment="1">
      <alignment horizontal="right" vertical="center"/>
    </xf>
    <xf numFmtId="0" fontId="29" fillId="0" borderId="0" xfId="0" applyFont="1"/>
    <xf numFmtId="10" fontId="18" fillId="0" borderId="0" xfId="0" applyNumberFormat="1" applyFont="1" applyAlignment="1">
      <alignment horizontal="right" vertical="center"/>
    </xf>
    <xf numFmtId="0" fontId="18" fillId="0" borderId="0" xfId="0" applyFont="1"/>
    <xf numFmtId="166" fontId="20" fillId="0" borderId="0" xfId="0" applyNumberFormat="1" applyFont="1" applyAlignment="1">
      <alignment horizontal="center" vertical="center"/>
    </xf>
    <xf numFmtId="166" fontId="0" fillId="0" borderId="0" xfId="0" applyNumberFormat="1"/>
    <xf numFmtId="166" fontId="20" fillId="0" borderId="0" xfId="0" applyNumberFormat="1" applyFont="1"/>
    <xf numFmtId="44" fontId="0" fillId="0" borderId="0" xfId="0" applyNumberFormat="1"/>
    <xf numFmtId="0" fontId="0" fillId="0" borderId="0" xfId="0" applyAlignment="1">
      <alignment horizontal="right"/>
    </xf>
    <xf numFmtId="0" fontId="16" fillId="0" borderId="0" xfId="0" applyFont="1"/>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31" xfId="0" applyBorder="1" applyAlignment="1">
      <alignment horizontal="center" vertical="center" wrapText="1"/>
    </xf>
    <xf numFmtId="0" fontId="0" fillId="0" borderId="0" xfId="0" applyAlignment="1">
      <alignment horizontal="center"/>
    </xf>
    <xf numFmtId="0" fontId="0" fillId="0" borderId="24" xfId="0" applyBorder="1" applyAlignment="1">
      <alignment horizontal="center"/>
    </xf>
    <xf numFmtId="0" fontId="0" fillId="0" borderId="27" xfId="0" applyBorder="1" applyAlignment="1">
      <alignment horizontal="center"/>
    </xf>
    <xf numFmtId="0" fontId="0" fillId="0" borderId="30" xfId="0" applyBorder="1" applyAlignment="1">
      <alignment horizontal="center"/>
    </xf>
    <xf numFmtId="49" fontId="0" fillId="0" borderId="26" xfId="0" applyNumberFormat="1" applyBorder="1" applyAlignment="1">
      <alignment vertical="center" wrapText="1"/>
    </xf>
    <xf numFmtId="49" fontId="0" fillId="0" borderId="29" xfId="0" applyNumberFormat="1" applyBorder="1" applyAlignment="1">
      <alignment vertical="center" wrapText="1"/>
    </xf>
    <xf numFmtId="49" fontId="0" fillId="0" borderId="0" xfId="0" applyNumberFormat="1"/>
    <xf numFmtId="0" fontId="0" fillId="0" borderId="27" xfId="0" quotePrefix="1" applyBorder="1" applyAlignment="1">
      <alignment horizontal="center"/>
    </xf>
    <xf numFmtId="0" fontId="0" fillId="0" borderId="28" xfId="0" applyBorder="1" applyAlignment="1">
      <alignment horizontal="center" vertical="center"/>
    </xf>
    <xf numFmtId="0" fontId="21" fillId="0" borderId="32" xfId="0" quotePrefix="1" applyFont="1" applyBorder="1" applyAlignment="1">
      <alignment horizontal="left" vertical="center" wrapText="1"/>
    </xf>
    <xf numFmtId="0" fontId="21" fillId="0" borderId="21" xfId="0" quotePrefix="1" applyFont="1" applyBorder="1" applyAlignment="1">
      <alignment horizontal="left" vertical="center" wrapText="1"/>
    </xf>
    <xf numFmtId="49" fontId="14" fillId="0" borderId="23" xfId="0" applyNumberFormat="1" applyFont="1" applyBorder="1" applyAlignment="1">
      <alignment vertical="center" wrapText="1"/>
    </xf>
    <xf numFmtId="49" fontId="14" fillId="0" borderId="26" xfId="0" applyNumberFormat="1" applyFont="1" applyBorder="1" applyAlignment="1">
      <alignment vertical="center" wrapText="1"/>
    </xf>
    <xf numFmtId="0" fontId="30" fillId="0" borderId="0" xfId="0" applyFont="1"/>
    <xf numFmtId="16" fontId="20" fillId="0" borderId="0" xfId="0" applyNumberFormat="1" applyFont="1" applyAlignment="1">
      <alignment horizontal="center"/>
    </xf>
    <xf numFmtId="0" fontId="21" fillId="0" borderId="0" xfId="0" quotePrefix="1" applyFont="1" applyAlignment="1">
      <alignment horizontal="center" vertical="center"/>
    </xf>
    <xf numFmtId="0" fontId="21" fillId="0" borderId="39" xfId="0" applyFont="1" applyBorder="1" applyAlignment="1">
      <alignment horizontal="center" vertical="center"/>
    </xf>
    <xf numFmtId="0" fontId="21" fillId="0" borderId="37" xfId="0" applyFont="1" applyBorder="1" applyAlignment="1">
      <alignment horizontal="left" vertical="center"/>
    </xf>
    <xf numFmtId="0" fontId="21" fillId="0" borderId="38" xfId="0" applyFont="1" applyBorder="1" applyAlignment="1">
      <alignment horizontal="left" vertical="center"/>
    </xf>
    <xf numFmtId="165" fontId="21" fillId="0" borderId="39" xfId="0" applyNumberFormat="1" applyFont="1" applyBorder="1" applyAlignment="1">
      <alignment horizontal="center" wrapText="1"/>
    </xf>
    <xf numFmtId="44" fontId="21" fillId="0" borderId="39" xfId="0" applyNumberFormat="1" applyFont="1" applyBorder="1" applyAlignment="1">
      <alignment horizontal="right" vertical="center"/>
    </xf>
    <xf numFmtId="2" fontId="21" fillId="0" borderId="39" xfId="0" applyNumberFormat="1" applyFont="1" applyBorder="1" applyAlignment="1">
      <alignment horizontal="center" vertical="center"/>
    </xf>
    <xf numFmtId="0" fontId="21" fillId="0" borderId="37" xfId="0" quotePrefix="1" applyFont="1" applyBorder="1" applyAlignment="1">
      <alignment horizontal="center" vertical="center"/>
    </xf>
    <xf numFmtId="0" fontId="21" fillId="0" borderId="39" xfId="0" quotePrefix="1" applyFont="1" applyBorder="1" applyAlignment="1">
      <alignment horizontal="left" vertical="center"/>
    </xf>
    <xf numFmtId="0" fontId="20" fillId="0" borderId="37" xfId="0" applyFont="1" applyBorder="1" applyAlignment="1">
      <alignment horizontal="center"/>
    </xf>
    <xf numFmtId="0" fontId="21" fillId="0" borderId="36" xfId="0" quotePrefix="1" applyFont="1" applyBorder="1" applyAlignment="1">
      <alignment horizontal="left" vertical="center"/>
    </xf>
    <xf numFmtId="164" fontId="21" fillId="0" borderId="38" xfId="0" quotePrefix="1" applyNumberFormat="1" applyFont="1" applyBorder="1" applyAlignment="1">
      <alignment horizontal="center" vertical="center"/>
    </xf>
    <xf numFmtId="0" fontId="23" fillId="0" borderId="37" xfId="42" applyFont="1" applyBorder="1" applyAlignment="1">
      <alignment horizontal="left" vertical="center" wrapText="1"/>
    </xf>
    <xf numFmtId="0" fontId="23" fillId="0" borderId="15" xfId="42" applyFont="1" applyBorder="1" applyAlignment="1">
      <alignment horizontal="left" vertical="center" wrapText="1"/>
    </xf>
    <xf numFmtId="0" fontId="23" fillId="0" borderId="10" xfId="42" applyFont="1" applyBorder="1" applyAlignment="1">
      <alignment vertical="center"/>
    </xf>
    <xf numFmtId="0" fontId="21" fillId="0" borderId="38" xfId="0" quotePrefix="1" applyFont="1" applyBorder="1" applyAlignment="1">
      <alignment horizontal="left" vertical="center" wrapText="1"/>
    </xf>
    <xf numFmtId="0" fontId="21" fillId="0" borderId="15" xfId="0" quotePrefix="1" applyFont="1" applyBorder="1" applyAlignment="1">
      <alignment horizontal="center" vertical="center"/>
    </xf>
    <xf numFmtId="0" fontId="21" fillId="0" borderId="19" xfId="0" quotePrefix="1" applyFont="1" applyBorder="1" applyAlignment="1">
      <alignment horizontal="center" vertical="center"/>
    </xf>
    <xf numFmtId="164" fontId="0" fillId="0" borderId="0" xfId="0" applyNumberFormat="1" applyAlignment="1">
      <alignment horizontal="center"/>
    </xf>
    <xf numFmtId="165" fontId="0" fillId="0" borderId="0" xfId="0" applyNumberFormat="1"/>
    <xf numFmtId="167" fontId="0" fillId="0" borderId="0" xfId="0" applyNumberFormat="1"/>
    <xf numFmtId="10" fontId="0" fillId="0" borderId="0" xfId="0" applyNumberFormat="1"/>
    <xf numFmtId="0" fontId="24" fillId="0" borderId="40" xfId="0" applyFont="1" applyBorder="1"/>
    <xf numFmtId="44" fontId="14" fillId="0" borderId="0" xfId="0" applyNumberFormat="1" applyFont="1"/>
    <xf numFmtId="1" fontId="0" fillId="0" borderId="0" xfId="0" applyNumberFormat="1"/>
    <xf numFmtId="0" fontId="0" fillId="0" borderId="0" xfId="0" applyAlignment="1">
      <alignment horizontal="left"/>
    </xf>
    <xf numFmtId="49" fontId="0" fillId="0" borderId="26" xfId="0" quotePrefix="1" applyNumberFormat="1" applyBorder="1" applyAlignment="1">
      <alignment horizontal="left" vertical="center" wrapText="1"/>
    </xf>
    <xf numFmtId="0" fontId="32" fillId="0" borderId="17" xfId="0" applyFont="1" applyBorder="1" applyAlignment="1">
      <alignment horizontal="center" vertical="center"/>
    </xf>
    <xf numFmtId="0" fontId="32" fillId="0" borderId="10" xfId="0" quotePrefix="1" applyFont="1" applyBorder="1" applyAlignment="1">
      <alignment horizontal="left" vertical="center" wrapText="1"/>
    </xf>
    <xf numFmtId="0" fontId="33" fillId="0" borderId="10" xfId="42" applyFont="1" applyBorder="1" applyAlignment="1">
      <alignment horizontal="left" vertical="center" wrapText="1"/>
    </xf>
    <xf numFmtId="165" fontId="32" fillId="0" borderId="17" xfId="0" applyNumberFormat="1" applyFont="1" applyBorder="1" applyAlignment="1">
      <alignment horizontal="center" wrapText="1"/>
    </xf>
    <xf numFmtId="44" fontId="32" fillId="0" borderId="10" xfId="0" applyNumberFormat="1" applyFont="1" applyBorder="1" applyAlignment="1">
      <alignment horizontal="right" vertical="center"/>
    </xf>
    <xf numFmtId="44" fontId="32" fillId="0" borderId="17" xfId="0" applyNumberFormat="1" applyFont="1" applyBorder="1" applyAlignment="1">
      <alignment horizontal="right" vertical="center"/>
    </xf>
    <xf numFmtId="0" fontId="32" fillId="0" borderId="17" xfId="0" quotePrefix="1" applyFont="1" applyBorder="1" applyAlignment="1">
      <alignment horizontal="left" vertical="center"/>
    </xf>
    <xf numFmtId="0" fontId="32" fillId="0" borderId="10" xfId="0" applyFont="1" applyBorder="1" applyAlignment="1">
      <alignment horizontal="left" vertical="center"/>
    </xf>
    <xf numFmtId="0" fontId="32" fillId="0" borderId="10" xfId="0" quotePrefix="1" applyFont="1" applyBorder="1" applyAlignment="1">
      <alignment horizontal="left" vertical="center"/>
    </xf>
    <xf numFmtId="44" fontId="32" fillId="0" borderId="10" xfId="0" applyNumberFormat="1" applyFont="1" applyBorder="1" applyAlignment="1">
      <alignment vertical="center"/>
    </xf>
    <xf numFmtId="164" fontId="32" fillId="0" borderId="14" xfId="0" quotePrefix="1" applyNumberFormat="1" applyFont="1" applyBorder="1" applyAlignment="1">
      <alignment horizontal="center" vertical="center"/>
    </xf>
    <xf numFmtId="0" fontId="32" fillId="0" borderId="39" xfId="0" applyFont="1" applyBorder="1" applyAlignment="1">
      <alignment horizontal="center" vertical="center"/>
    </xf>
    <xf numFmtId="0" fontId="32" fillId="0" borderId="10" xfId="0" quotePrefix="1" applyFont="1" applyBorder="1" applyAlignment="1">
      <alignment horizontal="center" vertical="center"/>
    </xf>
    <xf numFmtId="44" fontId="32" fillId="0" borderId="10" xfId="0" applyNumberFormat="1" applyFont="1" applyBorder="1" applyAlignment="1">
      <alignment horizontal="center" vertical="center" wrapText="1"/>
    </xf>
    <xf numFmtId="2" fontId="32" fillId="0" borderId="17" xfId="0" applyNumberFormat="1" applyFont="1" applyBorder="1" applyAlignment="1">
      <alignment horizontal="center" vertical="center"/>
    </xf>
    <xf numFmtId="0" fontId="32" fillId="0" borderId="18" xfId="0" applyFont="1" applyBorder="1" applyAlignment="1">
      <alignment horizontal="center" vertical="center"/>
    </xf>
    <xf numFmtId="10" fontId="20" fillId="0" borderId="0" xfId="0" quotePrefix="1" applyNumberFormat="1" applyFont="1" applyAlignment="1">
      <alignment horizontal="left" vertical="center"/>
    </xf>
    <xf numFmtId="10" fontId="0" fillId="0" borderId="0" xfId="0" applyNumberFormat="1" applyAlignment="1">
      <alignment horizontal="center"/>
    </xf>
    <xf numFmtId="0" fontId="34" fillId="0" borderId="10" xfId="0" quotePrefix="1" applyFont="1" applyBorder="1" applyAlignment="1">
      <alignment horizontal="left" vertical="center"/>
    </xf>
    <xf numFmtId="44" fontId="34" fillId="0" borderId="16" xfId="0" quotePrefix="1" applyNumberFormat="1" applyFont="1" applyBorder="1" applyAlignment="1">
      <alignment horizontal="center" vertical="center" wrapText="1"/>
    </xf>
    <xf numFmtId="44" fontId="34" fillId="0" borderId="10" xfId="0" applyNumberFormat="1" applyFont="1" applyBorder="1" applyAlignment="1">
      <alignment horizontal="right" vertical="center"/>
    </xf>
    <xf numFmtId="164" fontId="34" fillId="0" borderId="14" xfId="0" applyNumberFormat="1" applyFont="1" applyBorder="1" applyAlignment="1">
      <alignment horizontal="center" vertical="center"/>
    </xf>
    <xf numFmtId="0" fontId="34" fillId="0" borderId="17" xfId="0" applyFont="1" applyBorder="1" applyAlignment="1">
      <alignment horizontal="center" vertical="center"/>
    </xf>
    <xf numFmtId="44" fontId="34" fillId="0" borderId="17" xfId="0" applyNumberFormat="1" applyFont="1" applyBorder="1" applyAlignment="1">
      <alignment horizontal="right" vertical="center"/>
    </xf>
    <xf numFmtId="2" fontId="34" fillId="0" borderId="17" xfId="0" applyNumberFormat="1" applyFont="1" applyBorder="1" applyAlignment="1">
      <alignment horizontal="center" vertical="center"/>
    </xf>
    <xf numFmtId="0" fontId="34" fillId="0" borderId="17" xfId="0" quotePrefix="1" applyFont="1" applyBorder="1" applyAlignment="1">
      <alignment horizontal="left" vertical="center"/>
    </xf>
    <xf numFmtId="0" fontId="34" fillId="0" borderId="18" xfId="0" applyFont="1" applyBorder="1" applyAlignment="1">
      <alignment horizontal="center" vertical="center"/>
    </xf>
    <xf numFmtId="165" fontId="20" fillId="0" borderId="0" xfId="0" applyNumberFormat="1" applyFont="1" applyAlignment="1">
      <alignment horizontal="center"/>
    </xf>
    <xf numFmtId="0" fontId="34" fillId="0" borderId="10" xfId="0" applyFont="1" applyBorder="1" applyAlignment="1">
      <alignment horizontal="left" vertical="center"/>
    </xf>
    <xf numFmtId="0" fontId="34" fillId="0" borderId="10" xfId="0" quotePrefix="1" applyFont="1" applyBorder="1" applyAlignment="1">
      <alignment horizontal="left" vertical="center" wrapText="1"/>
    </xf>
    <xf numFmtId="0" fontId="34" fillId="0" borderId="10" xfId="0" quotePrefix="1" applyFont="1" applyBorder="1" applyAlignment="1">
      <alignment horizontal="center" vertical="center"/>
    </xf>
    <xf numFmtId="44" fontId="34" fillId="0" borderId="10" xfId="0" applyNumberFormat="1" applyFont="1" applyBorder="1" applyAlignment="1">
      <alignment horizontal="center" vertical="center" wrapText="1"/>
    </xf>
    <xf numFmtId="165" fontId="21" fillId="0" borderId="34" xfId="0" applyNumberFormat="1" applyFont="1" applyBorder="1" applyAlignment="1">
      <alignment horizontal="center" wrapText="1"/>
    </xf>
    <xf numFmtId="165" fontId="34" fillId="0" borderId="35" xfId="0" applyNumberFormat="1" applyFont="1" applyBorder="1" applyAlignment="1">
      <alignment horizontal="center"/>
    </xf>
    <xf numFmtId="165" fontId="21" fillId="0" borderId="44" xfId="0" applyNumberFormat="1" applyFont="1" applyBorder="1" applyAlignment="1">
      <alignment horizontal="center" wrapText="1"/>
    </xf>
    <xf numFmtId="0" fontId="35" fillId="0" borderId="10" xfId="42" applyFont="1" applyBorder="1"/>
    <xf numFmtId="0" fontId="36" fillId="0" borderId="17" xfId="0" applyFont="1" applyBorder="1"/>
    <xf numFmtId="0" fontId="19"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left" vertical="center"/>
    </xf>
    <xf numFmtId="164" fontId="0" fillId="0" borderId="0" xfId="0" applyNumberFormat="1"/>
    <xf numFmtId="0" fontId="16" fillId="0" borderId="45" xfId="0" applyFont="1" applyBorder="1" applyAlignment="1">
      <alignment horizontal="center" vertical="center" wrapText="1"/>
    </xf>
    <xf numFmtId="0" fontId="37" fillId="0" borderId="45" xfId="0" applyFont="1" applyBorder="1" applyAlignment="1">
      <alignment vertical="top" wrapText="1"/>
    </xf>
    <xf numFmtId="0" fontId="37" fillId="0" borderId="45" xfId="0" applyFont="1" applyBorder="1" applyAlignment="1">
      <alignment horizontal="center" vertical="top"/>
    </xf>
    <xf numFmtId="0" fontId="38" fillId="0" borderId="45" xfId="0" applyFont="1" applyBorder="1" applyAlignment="1">
      <alignment vertical="top" wrapText="1"/>
    </xf>
    <xf numFmtId="0" fontId="37" fillId="34" borderId="45" xfId="0" applyFont="1" applyFill="1" applyBorder="1" applyAlignment="1">
      <alignment vertical="top" wrapText="1"/>
    </xf>
    <xf numFmtId="0" fontId="37" fillId="0" borderId="45" xfId="0" applyFont="1" applyBorder="1" applyAlignment="1">
      <alignment horizontal="center" vertical="top" wrapText="1"/>
    </xf>
    <xf numFmtId="0" fontId="39" fillId="0" borderId="45" xfId="0" applyFont="1" applyBorder="1" applyAlignment="1">
      <alignment horizontal="center" vertical="top"/>
    </xf>
    <xf numFmtId="0" fontId="40" fillId="0" borderId="45" xfId="0" applyFont="1" applyBorder="1" applyAlignment="1">
      <alignment vertical="top" wrapText="1"/>
    </xf>
    <xf numFmtId="0" fontId="40" fillId="0" borderId="45" xfId="0" applyFont="1" applyBorder="1" applyAlignment="1">
      <alignment horizontal="center" vertical="top"/>
    </xf>
    <xf numFmtId="0" fontId="38" fillId="0" borderId="45" xfId="0" applyFont="1" applyBorder="1" applyAlignment="1">
      <alignment horizontal="center" vertical="top"/>
    </xf>
    <xf numFmtId="0" fontId="40" fillId="0" borderId="45" xfId="0" quotePrefix="1" applyFont="1" applyBorder="1" applyAlignment="1">
      <alignment horizontal="left" vertical="top" wrapText="1"/>
    </xf>
    <xf numFmtId="0" fontId="18" fillId="0" borderId="22" xfId="0" applyFont="1" applyBorder="1" applyAlignment="1">
      <alignment horizontal="center" vertical="center"/>
    </xf>
    <xf numFmtId="44" fontId="19" fillId="0" borderId="46" xfId="0" quotePrefix="1" applyNumberFormat="1" applyFont="1" applyBorder="1" applyAlignment="1">
      <alignment horizontal="center" vertical="center" wrapText="1"/>
    </xf>
    <xf numFmtId="44" fontId="19" fillId="0" borderId="41" xfId="0" quotePrefix="1" applyNumberFormat="1" applyFont="1" applyBorder="1" applyAlignment="1">
      <alignment horizontal="center" vertical="center" wrapText="1"/>
    </xf>
    <xf numFmtId="0" fontId="20" fillId="0" borderId="35" xfId="0" applyFont="1" applyBorder="1" applyAlignment="1">
      <alignment horizontal="center"/>
    </xf>
    <xf numFmtId="44" fontId="21" fillId="0" borderId="42" xfId="0" applyNumberFormat="1" applyFont="1" applyBorder="1" applyAlignment="1">
      <alignment horizontal="right" vertical="center"/>
    </xf>
    <xf numFmtId="0" fontId="18" fillId="0" borderId="35" xfId="0" applyFont="1" applyBorder="1" applyAlignment="1">
      <alignment horizontal="center"/>
    </xf>
    <xf numFmtId="44" fontId="34" fillId="0" borderId="42" xfId="0" applyNumberFormat="1" applyFont="1" applyBorder="1" applyAlignment="1">
      <alignment horizontal="right" vertical="center"/>
    </xf>
    <xf numFmtId="44" fontId="21" fillId="0" borderId="34" xfId="0" applyNumberFormat="1" applyFont="1" applyBorder="1" applyAlignment="1">
      <alignment horizontal="right" vertical="center"/>
    </xf>
    <xf numFmtId="44" fontId="21" fillId="0" borderId="44" xfId="0" applyNumberFormat="1" applyFont="1" applyBorder="1" applyAlignment="1">
      <alignment horizontal="right" vertical="center"/>
    </xf>
    <xf numFmtId="44" fontId="21" fillId="0" borderId="21" xfId="0" applyNumberFormat="1" applyFont="1" applyBorder="1" applyAlignment="1">
      <alignment horizontal="right" vertical="center"/>
    </xf>
    <xf numFmtId="44" fontId="21" fillId="0" borderId="47" xfId="0" applyNumberFormat="1" applyFont="1" applyBorder="1" applyAlignment="1">
      <alignment horizontal="right" vertical="center"/>
    </xf>
    <xf numFmtId="0" fontId="20" fillId="0" borderId="16" xfId="42" quotePrefix="1" applyFont="1" applyBorder="1" applyAlignment="1">
      <alignment horizontal="left" vertical="center" wrapText="1"/>
    </xf>
    <xf numFmtId="0" fontId="20" fillId="0" borderId="0" xfId="42" applyFont="1" applyBorder="1" applyAlignment="1">
      <alignment vertical="center"/>
    </xf>
    <xf numFmtId="165" fontId="21" fillId="0" borderId="43" xfId="0" applyNumberFormat="1" applyFont="1" applyBorder="1" applyAlignment="1">
      <alignment horizontal="center" wrapText="1"/>
    </xf>
    <xf numFmtId="44" fontId="21" fillId="0" borderId="16" xfId="0" applyNumberFormat="1" applyFont="1" applyBorder="1" applyAlignment="1">
      <alignment horizontal="right" vertical="center"/>
    </xf>
    <xf numFmtId="0" fontId="20" fillId="0" borderId="10" xfId="42" applyFont="1" applyBorder="1" applyAlignment="1">
      <alignment vertical="center"/>
    </xf>
    <xf numFmtId="0" fontId="20" fillId="0" borderId="0" xfId="42" applyFont="1" applyBorder="1" applyAlignment="1">
      <alignment horizontal="left" vertical="center"/>
    </xf>
    <xf numFmtId="165" fontId="21" fillId="0" borderId="35" xfId="0" applyNumberFormat="1" applyFont="1" applyBorder="1" applyAlignment="1">
      <alignment horizontal="center"/>
    </xf>
    <xf numFmtId="0" fontId="20" fillId="0" borderId="10" xfId="42" applyFont="1" applyBorder="1"/>
    <xf numFmtId="0" fontId="20" fillId="0" borderId="17" xfId="0" applyFont="1" applyBorder="1"/>
    <xf numFmtId="164" fontId="24" fillId="0" borderId="40" xfId="0" applyNumberFormat="1" applyFont="1" applyBorder="1" applyAlignment="1">
      <alignment horizontal="center"/>
    </xf>
    <xf numFmtId="0" fontId="48" fillId="0" borderId="0" xfId="0" applyFont="1"/>
    <xf numFmtId="0" fontId="49" fillId="0" borderId="0" xfId="42" quotePrefix="1" applyFont="1" applyFill="1" applyBorder="1" applyAlignment="1">
      <alignment horizontal="left" vertical="center" wrapText="1"/>
    </xf>
    <xf numFmtId="0" fontId="41" fillId="0" borderId="0" xfId="0" applyFont="1" applyAlignment="1">
      <alignment horizontal="center"/>
    </xf>
    <xf numFmtId="0" fontId="46" fillId="0" borderId="0" xfId="0" applyFont="1" applyAlignment="1">
      <alignment horizontal="center"/>
    </xf>
    <xf numFmtId="0" fontId="41" fillId="0" borderId="0" xfId="0" applyFont="1"/>
    <xf numFmtId="0" fontId="43" fillId="0" borderId="0" xfId="0" applyFont="1"/>
    <xf numFmtId="0" fontId="0" fillId="0" borderId="40" xfId="0" applyBorder="1"/>
    <xf numFmtId="0" fontId="0" fillId="0" borderId="10" xfId="0" applyBorder="1"/>
    <xf numFmtId="0" fontId="0" fillId="0" borderId="49" xfId="0" applyBorder="1"/>
    <xf numFmtId="0" fontId="18" fillId="0" borderId="0" xfId="0" applyFont="1" applyAlignment="1">
      <alignment horizontal="right"/>
    </xf>
    <xf numFmtId="0" fontId="16" fillId="0" borderId="0" xfId="0" applyFont="1" applyAlignment="1">
      <alignment horizontal="right"/>
    </xf>
    <xf numFmtId="1" fontId="27" fillId="0" borderId="0" xfId="0" applyNumberFormat="1" applyFont="1"/>
    <xf numFmtId="0" fontId="18" fillId="0" borderId="40" xfId="0" applyFont="1" applyBorder="1" applyAlignment="1">
      <alignment horizontal="center"/>
    </xf>
    <xf numFmtId="0" fontId="19" fillId="0" borderId="10" xfId="0" applyFont="1" applyBorder="1" applyAlignment="1">
      <alignment horizontal="center" vertical="center"/>
    </xf>
    <xf numFmtId="164" fontId="19" fillId="0" borderId="10" xfId="0" quotePrefix="1" applyNumberFormat="1" applyFont="1" applyBorder="1" applyAlignment="1">
      <alignment horizontal="center" vertical="center" wrapText="1"/>
    </xf>
    <xf numFmtId="165" fontId="19" fillId="0" borderId="10" xfId="0" quotePrefix="1" applyNumberFormat="1" applyFont="1" applyBorder="1" applyAlignment="1">
      <alignment horizontal="center" vertical="center"/>
    </xf>
    <xf numFmtId="1" fontId="19" fillId="0" borderId="10" xfId="0" quotePrefix="1" applyNumberFormat="1" applyFont="1" applyBorder="1" applyAlignment="1">
      <alignment horizontal="center" vertical="center"/>
    </xf>
    <xf numFmtId="0" fontId="19" fillId="0" borderId="10" xfId="0" applyFont="1" applyBorder="1" applyAlignment="1">
      <alignment horizontal="center" vertical="center" wrapText="1"/>
    </xf>
    <xf numFmtId="44" fontId="19" fillId="0" borderId="10" xfId="0" quotePrefix="1" applyNumberFormat="1" applyFont="1" applyBorder="1" applyAlignment="1">
      <alignment horizontal="center" vertical="center" wrapText="1"/>
    </xf>
    <xf numFmtId="10" fontId="19" fillId="0" borderId="10" xfId="0" quotePrefix="1" applyNumberFormat="1" applyFont="1" applyBorder="1" applyAlignment="1">
      <alignment horizontal="center" vertical="center" wrapText="1"/>
    </xf>
    <xf numFmtId="0" fontId="19" fillId="0" borderId="20" xfId="0" applyFont="1" applyBorder="1" applyAlignment="1">
      <alignment horizontal="center" vertical="center"/>
    </xf>
    <xf numFmtId="165" fontId="16" fillId="0" borderId="33" xfId="0" applyNumberFormat="1" applyFont="1" applyBorder="1" applyAlignment="1">
      <alignment horizontal="center"/>
    </xf>
    <xf numFmtId="165" fontId="0" fillId="0" borderId="20" xfId="0" applyNumberFormat="1" applyBorder="1" applyAlignment="1">
      <alignment horizontal="center"/>
    </xf>
    <xf numFmtId="0" fontId="0" fillId="0" borderId="50" xfId="0" applyBorder="1"/>
    <xf numFmtId="0" fontId="0" fillId="0" borderId="51" xfId="0" applyBorder="1"/>
    <xf numFmtId="0" fontId="16" fillId="0" borderId="48" xfId="0" applyFont="1" applyBorder="1" applyAlignment="1">
      <alignment horizontal="center"/>
    </xf>
    <xf numFmtId="0" fontId="16" fillId="0" borderId="46" xfId="0" applyFont="1" applyBorder="1" applyAlignment="1">
      <alignment horizontal="center"/>
    </xf>
    <xf numFmtId="0" fontId="54" fillId="0" borderId="40" xfId="0" applyFont="1" applyBorder="1"/>
    <xf numFmtId="0" fontId="54" fillId="0" borderId="10" xfId="0" applyFont="1" applyBorder="1"/>
    <xf numFmtId="165" fontId="54" fillId="0" borderId="20" xfId="0" applyNumberFormat="1" applyFont="1" applyBorder="1" applyAlignment="1">
      <alignment horizontal="center"/>
    </xf>
    <xf numFmtId="166" fontId="0" fillId="0" borderId="10" xfId="0" applyNumberFormat="1" applyBorder="1"/>
    <xf numFmtId="166" fontId="0" fillId="0" borderId="50" xfId="0" applyNumberFormat="1" applyBorder="1"/>
    <xf numFmtId="166" fontId="54" fillId="0" borderId="10" xfId="0" applyNumberFormat="1" applyFont="1" applyBorder="1"/>
    <xf numFmtId="0" fontId="0" fillId="0" borderId="35" xfId="0" applyBorder="1"/>
    <xf numFmtId="165" fontId="24" fillId="0" borderId="40" xfId="0" applyNumberFormat="1" applyFont="1" applyBorder="1" applyAlignment="1">
      <alignment horizontal="center"/>
    </xf>
    <xf numFmtId="0" fontId="24" fillId="0" borderId="40" xfId="0" applyFont="1" applyBorder="1" applyAlignment="1">
      <alignment horizontal="center"/>
    </xf>
    <xf numFmtId="167" fontId="24" fillId="0" borderId="40" xfId="0" applyNumberFormat="1" applyFont="1" applyBorder="1" applyAlignment="1">
      <alignment horizontal="center"/>
    </xf>
    <xf numFmtId="167" fontId="24" fillId="0" borderId="40" xfId="0" applyNumberFormat="1" applyFont="1" applyBorder="1"/>
    <xf numFmtId="10" fontId="24" fillId="0" borderId="40" xfId="0" applyNumberFormat="1" applyFont="1" applyBorder="1"/>
    <xf numFmtId="10" fontId="24" fillId="0" borderId="40" xfId="0" applyNumberFormat="1" applyFont="1" applyBorder="1" applyAlignment="1">
      <alignment horizontal="center"/>
    </xf>
    <xf numFmtId="167" fontId="19" fillId="0" borderId="10" xfId="0" quotePrefix="1" applyNumberFormat="1" applyFont="1" applyBorder="1" applyAlignment="1">
      <alignment horizontal="center" vertical="center" wrapText="1"/>
    </xf>
    <xf numFmtId="0" fontId="37" fillId="0" borderId="45" xfId="0" quotePrefix="1" applyFont="1" applyBorder="1" applyAlignment="1">
      <alignment vertical="top" wrapText="1"/>
    </xf>
    <xf numFmtId="0" fontId="21" fillId="0" borderId="48" xfId="0" applyFont="1" applyBorder="1" applyAlignment="1">
      <alignment vertical="center"/>
    </xf>
    <xf numFmtId="0" fontId="45" fillId="37" borderId="46" xfId="0" applyFont="1" applyFill="1" applyBorder="1" applyAlignment="1">
      <alignment horizontal="left" vertical="center"/>
    </xf>
    <xf numFmtId="164" fontId="21" fillId="0" borderId="46" xfId="0" applyNumberFormat="1" applyFont="1" applyBorder="1" applyAlignment="1">
      <alignment horizontal="center" vertical="center"/>
    </xf>
    <xf numFmtId="0" fontId="21" fillId="0" borderId="46" xfId="0" applyFont="1" applyBorder="1" applyAlignment="1">
      <alignment vertical="center"/>
    </xf>
    <xf numFmtId="0" fontId="21" fillId="0" borderId="46" xfId="0" applyFont="1" applyBorder="1" applyAlignment="1">
      <alignment horizontal="center" vertical="center"/>
    </xf>
    <xf numFmtId="0" fontId="21" fillId="0" borderId="46" xfId="0" applyFont="1" applyBorder="1" applyAlignment="1">
      <alignment horizontal="left" vertical="center"/>
    </xf>
    <xf numFmtId="165" fontId="21" fillId="0" borderId="46" xfId="0" applyNumberFormat="1" applyFont="1" applyBorder="1" applyAlignment="1">
      <alignment horizontal="center" vertical="center"/>
    </xf>
    <xf numFmtId="1" fontId="21" fillId="0" borderId="46" xfId="0" applyNumberFormat="1" applyFont="1" applyBorder="1" applyAlignment="1">
      <alignment horizontal="center" vertical="center"/>
    </xf>
    <xf numFmtId="44" fontId="21" fillId="0" borderId="46" xfId="0" applyNumberFormat="1" applyFont="1" applyBorder="1" applyAlignment="1">
      <alignment horizontal="right" vertical="center"/>
    </xf>
    <xf numFmtId="10" fontId="21" fillId="0" borderId="46" xfId="0" applyNumberFormat="1" applyFont="1" applyBorder="1" applyAlignment="1">
      <alignment horizontal="center" vertical="center"/>
    </xf>
    <xf numFmtId="0" fontId="21" fillId="0" borderId="33" xfId="0" applyFont="1" applyBorder="1" applyAlignment="1">
      <alignment vertical="center"/>
    </xf>
    <xf numFmtId="0" fontId="21" fillId="0" borderId="40" xfId="0" applyFont="1" applyBorder="1" applyAlignment="1">
      <alignment vertical="center"/>
    </xf>
    <xf numFmtId="0" fontId="47" fillId="0" borderId="10" xfId="0" applyFont="1" applyBorder="1" applyAlignment="1">
      <alignment horizontal="left" vertical="center"/>
    </xf>
    <xf numFmtId="164" fontId="21" fillId="0" borderId="10" xfId="0" applyNumberFormat="1" applyFont="1" applyBorder="1" applyAlignment="1">
      <alignment horizontal="center" vertical="center"/>
    </xf>
    <xf numFmtId="0" fontId="21" fillId="0" borderId="10" xfId="0" applyFont="1" applyBorder="1" applyAlignment="1">
      <alignment vertical="center"/>
    </xf>
    <xf numFmtId="165" fontId="21" fillId="0" borderId="10" xfId="0" applyNumberFormat="1" applyFont="1" applyBorder="1" applyAlignment="1">
      <alignment horizontal="center" vertical="center"/>
    </xf>
    <xf numFmtId="1" fontId="21" fillId="0" borderId="10" xfId="0" applyNumberFormat="1" applyFont="1" applyBorder="1" applyAlignment="1">
      <alignment horizontal="center" vertical="center"/>
    </xf>
    <xf numFmtId="10" fontId="21" fillId="0" borderId="10" xfId="0" applyNumberFormat="1" applyFont="1" applyBorder="1" applyAlignment="1">
      <alignment horizontal="center" vertical="center"/>
    </xf>
    <xf numFmtId="0" fontId="21" fillId="0" borderId="20" xfId="0" applyFont="1" applyBorder="1" applyAlignment="1">
      <alignment vertical="center"/>
    </xf>
    <xf numFmtId="0" fontId="53" fillId="38" borderId="10" xfId="0" applyFont="1" applyFill="1" applyBorder="1" applyAlignment="1">
      <alignment horizontal="left" vertical="center"/>
    </xf>
    <xf numFmtId="0" fontId="44" fillId="34" borderId="10" xfId="0" applyFont="1" applyFill="1" applyBorder="1" applyAlignment="1">
      <alignment horizontal="left" vertical="center"/>
    </xf>
    <xf numFmtId="0" fontId="19" fillId="0" borderId="40" xfId="0" applyFont="1" applyBorder="1" applyAlignment="1">
      <alignment vertical="center"/>
    </xf>
    <xf numFmtId="0" fontId="19" fillId="0" borderId="40" xfId="0" applyFont="1" applyBorder="1" applyAlignment="1">
      <alignment horizontal="center" vertical="center"/>
    </xf>
    <xf numFmtId="164" fontId="19" fillId="0" borderId="10" xfId="0" quotePrefix="1" applyNumberFormat="1" applyFont="1" applyBorder="1" applyAlignment="1">
      <alignment horizontal="center" vertical="center"/>
    </xf>
    <xf numFmtId="44" fontId="19" fillId="0" borderId="10" xfId="0" quotePrefix="1" applyNumberFormat="1" applyFont="1" applyBorder="1" applyAlignment="1">
      <alignment horizontal="center" vertical="center"/>
    </xf>
    <xf numFmtId="10" fontId="19" fillId="0" borderId="10" xfId="0" quotePrefix="1" applyNumberFormat="1" applyFont="1" applyBorder="1" applyAlignment="1">
      <alignment horizontal="center" vertical="center"/>
    </xf>
    <xf numFmtId="0" fontId="21" fillId="0" borderId="40" xfId="0" applyFont="1" applyBorder="1" applyAlignment="1">
      <alignment horizontal="center" vertical="center"/>
    </xf>
    <xf numFmtId="0" fontId="42" fillId="35" borderId="10" xfId="0" quotePrefix="1" applyFont="1" applyFill="1" applyBorder="1" applyAlignment="1">
      <alignment horizontal="left" vertical="center"/>
    </xf>
    <xf numFmtId="164" fontId="42" fillId="35" borderId="10" xfId="0" applyNumberFormat="1" applyFont="1" applyFill="1" applyBorder="1" applyAlignment="1">
      <alignment horizontal="center" vertical="center"/>
    </xf>
    <xf numFmtId="0" fontId="42" fillId="35" borderId="10" xfId="0" applyFont="1" applyFill="1" applyBorder="1" applyAlignment="1">
      <alignment horizontal="center" vertical="center"/>
    </xf>
    <xf numFmtId="0" fontId="42" fillId="35" borderId="10" xfId="0" applyFont="1" applyFill="1" applyBorder="1" applyAlignment="1">
      <alignment horizontal="left" vertical="center"/>
    </xf>
    <xf numFmtId="0" fontId="42" fillId="35" borderId="10" xfId="0" applyFont="1" applyFill="1" applyBorder="1" applyAlignment="1">
      <alignment vertical="center"/>
    </xf>
    <xf numFmtId="165" fontId="42" fillId="35" borderId="10" xfId="0" quotePrefix="1" applyNumberFormat="1" applyFont="1" applyFill="1" applyBorder="1" applyAlignment="1">
      <alignment horizontal="center" vertical="center"/>
    </xf>
    <xf numFmtId="44" fontId="42" fillId="35" borderId="10" xfId="0" applyNumberFormat="1" applyFont="1" applyFill="1" applyBorder="1" applyAlignment="1">
      <alignment horizontal="left" vertical="center"/>
    </xf>
    <xf numFmtId="44" fontId="42" fillId="35" borderId="10" xfId="0" applyNumberFormat="1" applyFont="1" applyFill="1" applyBorder="1" applyAlignment="1">
      <alignment horizontal="right" vertical="center"/>
    </xf>
    <xf numFmtId="10" fontId="42" fillId="35" borderId="10" xfId="0" applyNumberFormat="1" applyFont="1" applyFill="1" applyBorder="1" applyAlignment="1">
      <alignment horizontal="center" vertical="center"/>
    </xf>
    <xf numFmtId="167" fontId="42" fillId="35" borderId="20" xfId="0" applyNumberFormat="1" applyFont="1" applyFill="1" applyBorder="1" applyAlignment="1">
      <alignment horizontal="center" vertical="center"/>
    </xf>
    <xf numFmtId="165" fontId="42" fillId="35" borderId="10" xfId="0" applyNumberFormat="1" applyFont="1" applyFill="1" applyBorder="1" applyAlignment="1">
      <alignment horizontal="center" vertical="center"/>
    </xf>
    <xf numFmtId="164" fontId="31" fillId="39" borderId="10" xfId="0" applyNumberFormat="1" applyFont="1" applyFill="1" applyBorder="1" applyAlignment="1">
      <alignment horizontal="center" vertical="center"/>
    </xf>
    <xf numFmtId="0" fontId="31" fillId="39" borderId="10" xfId="0" applyFont="1" applyFill="1" applyBorder="1" applyAlignment="1">
      <alignment horizontal="center" vertical="center"/>
    </xf>
    <xf numFmtId="0" fontId="31" fillId="39" borderId="10" xfId="0" quotePrefix="1" applyFont="1" applyFill="1" applyBorder="1" applyAlignment="1">
      <alignment horizontal="left" vertical="center"/>
    </xf>
    <xf numFmtId="0" fontId="31" fillId="39" borderId="10" xfId="0" quotePrefix="1" applyFont="1" applyFill="1" applyBorder="1" applyAlignment="1">
      <alignment horizontal="center" vertical="center"/>
    </xf>
    <xf numFmtId="44" fontId="31" fillId="39" borderId="10" xfId="0" applyNumberFormat="1" applyFont="1" applyFill="1" applyBorder="1" applyAlignment="1">
      <alignment horizontal="right" vertical="center"/>
    </xf>
    <xf numFmtId="10" fontId="31" fillId="39" borderId="10" xfId="0" applyNumberFormat="1" applyFont="1" applyFill="1" applyBorder="1" applyAlignment="1">
      <alignment horizontal="center" vertical="center"/>
    </xf>
    <xf numFmtId="167" fontId="31" fillId="39" borderId="20" xfId="0" applyNumberFormat="1" applyFont="1" applyFill="1" applyBorder="1" applyAlignment="1">
      <alignment horizontal="center" vertical="center"/>
    </xf>
    <xf numFmtId="0" fontId="42" fillId="35" borderId="10" xfId="0" quotePrefix="1" applyFont="1" applyFill="1" applyBorder="1" applyAlignment="1">
      <alignment horizontal="center" vertical="center"/>
    </xf>
    <xf numFmtId="0" fontId="42" fillId="35" borderId="10" xfId="42" quotePrefix="1" applyFont="1" applyFill="1" applyBorder="1" applyAlignment="1">
      <alignment horizontal="left" vertical="center"/>
    </xf>
    <xf numFmtId="164" fontId="42" fillId="35" borderId="10" xfId="0" quotePrefix="1" applyNumberFormat="1" applyFont="1" applyFill="1" applyBorder="1" applyAlignment="1">
      <alignment horizontal="center" vertical="center"/>
    </xf>
    <xf numFmtId="44" fontId="42" fillId="35" borderId="10" xfId="0" applyNumberFormat="1" applyFont="1" applyFill="1" applyBorder="1" applyAlignment="1">
      <alignment vertical="center"/>
    </xf>
    <xf numFmtId="0" fontId="45" fillId="35" borderId="10" xfId="0" quotePrefix="1" applyFont="1" applyFill="1" applyBorder="1" applyAlignment="1">
      <alignment horizontal="center" vertical="center"/>
    </xf>
    <xf numFmtId="16" fontId="42" fillId="35" borderId="10" xfId="0" applyNumberFormat="1" applyFont="1" applyFill="1" applyBorder="1" applyAlignment="1">
      <alignment horizontal="left" vertical="center"/>
    </xf>
    <xf numFmtId="0" fontId="42" fillId="35" borderId="10" xfId="42" applyFont="1" applyFill="1" applyBorder="1" applyAlignment="1">
      <alignment vertical="center"/>
    </xf>
    <xf numFmtId="164" fontId="47" fillId="0" borderId="10" xfId="0" applyNumberFormat="1" applyFont="1" applyBorder="1" applyAlignment="1">
      <alignment horizontal="left" vertical="center"/>
    </xf>
    <xf numFmtId="164" fontId="47" fillId="0" borderId="10" xfId="0" applyNumberFormat="1" applyFont="1" applyBorder="1" applyAlignment="1">
      <alignment horizontal="center" vertical="center"/>
    </xf>
    <xf numFmtId="0" fontId="42" fillId="39" borderId="10" xfId="0" applyFont="1" applyFill="1" applyBorder="1" applyAlignment="1">
      <alignment horizontal="center" vertical="center"/>
    </xf>
    <xf numFmtId="0" fontId="47" fillId="0" borderId="10" xfId="0" applyFont="1" applyBorder="1" applyAlignment="1">
      <alignment horizontal="center" vertical="center"/>
    </xf>
    <xf numFmtId="0" fontId="47" fillId="0" borderId="10" xfId="0" quotePrefix="1" applyFont="1" applyBorder="1" applyAlignment="1">
      <alignment horizontal="left" vertical="center"/>
    </xf>
    <xf numFmtId="0" fontId="47" fillId="0" borderId="10" xfId="42" applyFont="1" applyBorder="1" applyAlignment="1">
      <alignment vertical="center"/>
    </xf>
    <xf numFmtId="165" fontId="47" fillId="0" borderId="10" xfId="0" applyNumberFormat="1" applyFont="1" applyBorder="1" applyAlignment="1">
      <alignment horizontal="left" vertical="center"/>
    </xf>
    <xf numFmtId="165" fontId="47" fillId="0" borderId="10" xfId="0" quotePrefix="1" applyNumberFormat="1" applyFont="1" applyBorder="1" applyAlignment="1">
      <alignment horizontal="center" vertical="center"/>
    </xf>
    <xf numFmtId="0" fontId="47" fillId="0" borderId="10" xfId="0" quotePrefix="1" applyFont="1" applyBorder="1" applyAlignment="1">
      <alignment horizontal="center" vertical="center"/>
    </xf>
    <xf numFmtId="44" fontId="47" fillId="0" borderId="10" xfId="0" applyNumberFormat="1" applyFont="1" applyBorder="1" applyAlignment="1">
      <alignment horizontal="right" vertical="center"/>
    </xf>
    <xf numFmtId="44" fontId="47" fillId="39" borderId="10" xfId="0" applyNumberFormat="1" applyFont="1" applyFill="1" applyBorder="1" applyAlignment="1">
      <alignment horizontal="right" vertical="center"/>
    </xf>
    <xf numFmtId="10" fontId="42" fillId="39" borderId="10" xfId="0" applyNumberFormat="1" applyFont="1" applyFill="1" applyBorder="1" applyAlignment="1">
      <alignment horizontal="center" vertical="center"/>
    </xf>
    <xf numFmtId="44" fontId="42" fillId="39" borderId="10" xfId="0" applyNumberFormat="1" applyFont="1" applyFill="1" applyBorder="1" applyAlignment="1">
      <alignment horizontal="right" vertical="center"/>
    </xf>
    <xf numFmtId="10" fontId="47" fillId="0" borderId="10" xfId="0" applyNumberFormat="1" applyFont="1" applyBorder="1" applyAlignment="1">
      <alignment horizontal="center" vertical="center"/>
    </xf>
    <xf numFmtId="167" fontId="47" fillId="0" borderId="20" xfId="0" applyNumberFormat="1" applyFont="1" applyBorder="1" applyAlignment="1">
      <alignment horizontal="center" vertical="center"/>
    </xf>
    <xf numFmtId="164" fontId="42" fillId="35" borderId="10" xfId="0" applyNumberFormat="1" applyFont="1" applyFill="1" applyBorder="1" applyAlignment="1">
      <alignment horizontal="left" vertical="center"/>
    </xf>
    <xf numFmtId="165" fontId="42" fillId="35" borderId="10" xfId="0" applyNumberFormat="1" applyFont="1" applyFill="1" applyBorder="1" applyAlignment="1">
      <alignment horizontal="left" vertical="center"/>
    </xf>
    <xf numFmtId="164" fontId="21" fillId="36" borderId="10" xfId="0" applyNumberFormat="1" applyFont="1" applyFill="1" applyBorder="1" applyAlignment="1">
      <alignment horizontal="left" vertical="center"/>
    </xf>
    <xf numFmtId="164" fontId="21" fillId="36" borderId="10" xfId="0" applyNumberFormat="1" applyFont="1" applyFill="1" applyBorder="1" applyAlignment="1">
      <alignment horizontal="center" vertical="center"/>
    </xf>
    <xf numFmtId="0" fontId="24" fillId="36" borderId="10" xfId="0" applyFont="1" applyFill="1" applyBorder="1" applyAlignment="1">
      <alignment horizontal="center" vertical="center"/>
    </xf>
    <xf numFmtId="0" fontId="21" fillId="36" borderId="10" xfId="0" applyFont="1" applyFill="1" applyBorder="1" applyAlignment="1">
      <alignment horizontal="center" vertical="center"/>
    </xf>
    <xf numFmtId="0" fontId="21" fillId="36" borderId="10" xfId="0" quotePrefix="1" applyFont="1" applyFill="1" applyBorder="1" applyAlignment="1">
      <alignment horizontal="left" vertical="center"/>
    </xf>
    <xf numFmtId="0" fontId="21" fillId="36" borderId="10" xfId="42" applyFont="1" applyFill="1" applyBorder="1" applyAlignment="1">
      <alignment vertical="center"/>
    </xf>
    <xf numFmtId="0" fontId="24" fillId="36" borderId="10" xfId="0" applyFont="1" applyFill="1" applyBorder="1" applyAlignment="1">
      <alignment vertical="center"/>
    </xf>
    <xf numFmtId="165" fontId="21" fillId="36" borderId="10" xfId="0" quotePrefix="1" applyNumberFormat="1" applyFont="1" applyFill="1" applyBorder="1" applyAlignment="1">
      <alignment horizontal="center" vertical="center"/>
    </xf>
    <xf numFmtId="0" fontId="21" fillId="36" borderId="10" xfId="0" quotePrefix="1" applyFont="1" applyFill="1" applyBorder="1" applyAlignment="1">
      <alignment horizontal="center" vertical="center"/>
    </xf>
    <xf numFmtId="44" fontId="21" fillId="36" borderId="10" xfId="0" applyNumberFormat="1" applyFont="1" applyFill="1" applyBorder="1" applyAlignment="1">
      <alignment horizontal="right" vertical="center"/>
    </xf>
    <xf numFmtId="10" fontId="42" fillId="36" borderId="10" xfId="0" applyNumberFormat="1" applyFont="1" applyFill="1" applyBorder="1" applyAlignment="1">
      <alignment horizontal="center" vertical="center"/>
    </xf>
    <xf numFmtId="44" fontId="42" fillId="38" borderId="10" xfId="0" applyNumberFormat="1" applyFont="1" applyFill="1" applyBorder="1" applyAlignment="1">
      <alignment horizontal="right" vertical="center"/>
    </xf>
    <xf numFmtId="10" fontId="21" fillId="36" borderId="10" xfId="0" applyNumberFormat="1" applyFont="1" applyFill="1" applyBorder="1" applyAlignment="1">
      <alignment horizontal="center" vertical="center"/>
    </xf>
    <xf numFmtId="167" fontId="21" fillId="36" borderId="20" xfId="0" applyNumberFormat="1" applyFont="1" applyFill="1" applyBorder="1" applyAlignment="1">
      <alignment horizontal="center" vertical="center"/>
    </xf>
    <xf numFmtId="0" fontId="44" fillId="34" borderId="10" xfId="0" applyFont="1" applyFill="1" applyBorder="1" applyAlignment="1">
      <alignment vertical="center"/>
    </xf>
    <xf numFmtId="164" fontId="44" fillId="34" borderId="10" xfId="0" applyNumberFormat="1" applyFont="1" applyFill="1" applyBorder="1" applyAlignment="1">
      <alignment horizontal="center" vertical="center"/>
    </xf>
    <xf numFmtId="0" fontId="53" fillId="34" borderId="10" xfId="0" applyFont="1" applyFill="1" applyBorder="1" applyAlignment="1">
      <alignment horizontal="center" vertical="center"/>
    </xf>
    <xf numFmtId="0" fontId="44" fillId="34" borderId="10" xfId="0" applyFont="1" applyFill="1" applyBorder="1" applyAlignment="1">
      <alignment horizontal="center" vertical="center"/>
    </xf>
    <xf numFmtId="0" fontId="44" fillId="34" borderId="10" xfId="0" quotePrefix="1" applyFont="1" applyFill="1" applyBorder="1" applyAlignment="1">
      <alignment horizontal="left" vertical="center"/>
    </xf>
    <xf numFmtId="0" fontId="44" fillId="34" borderId="10" xfId="42" applyFont="1" applyFill="1" applyBorder="1" applyAlignment="1">
      <alignment vertical="center"/>
    </xf>
    <xf numFmtId="165" fontId="44" fillId="34" borderId="10" xfId="0" applyNumberFormat="1" applyFont="1" applyFill="1" applyBorder="1" applyAlignment="1">
      <alignment horizontal="left" vertical="center"/>
    </xf>
    <xf numFmtId="165" fontId="44" fillId="34" borderId="10" xfId="0" quotePrefix="1" applyNumberFormat="1" applyFont="1" applyFill="1" applyBorder="1" applyAlignment="1">
      <alignment horizontal="center" vertical="center"/>
    </xf>
    <xf numFmtId="0" fontId="44" fillId="34" borderId="10" xfId="0" quotePrefix="1" applyFont="1" applyFill="1" applyBorder="1" applyAlignment="1">
      <alignment horizontal="center" vertical="center"/>
    </xf>
    <xf numFmtId="44" fontId="44" fillId="34" borderId="10" xfId="0" applyNumberFormat="1" applyFont="1" applyFill="1" applyBorder="1" applyAlignment="1">
      <alignment horizontal="right" vertical="center"/>
    </xf>
    <xf numFmtId="10" fontId="42" fillId="34" borderId="10" xfId="0" applyNumberFormat="1" applyFont="1" applyFill="1" applyBorder="1" applyAlignment="1">
      <alignment horizontal="center" vertical="center"/>
    </xf>
    <xf numFmtId="44" fontId="42" fillId="34" borderId="10" xfId="0" applyNumberFormat="1" applyFont="1" applyFill="1" applyBorder="1" applyAlignment="1">
      <alignment horizontal="right" vertical="center"/>
    </xf>
    <xf numFmtId="10" fontId="44" fillId="34" borderId="10" xfId="0" applyNumberFormat="1" applyFont="1" applyFill="1" applyBorder="1" applyAlignment="1">
      <alignment horizontal="center" vertical="center"/>
    </xf>
    <xf numFmtId="167" fontId="44" fillId="34" borderId="20" xfId="0" applyNumberFormat="1" applyFont="1" applyFill="1" applyBorder="1" applyAlignment="1">
      <alignment horizontal="center" vertical="center"/>
    </xf>
    <xf numFmtId="164" fontId="44" fillId="34" borderId="10" xfId="0" applyNumberFormat="1" applyFont="1" applyFill="1" applyBorder="1" applyAlignment="1">
      <alignment horizontal="left" vertical="center"/>
    </xf>
    <xf numFmtId="165" fontId="44" fillId="34" borderId="10" xfId="42" applyNumberFormat="1" applyFont="1" applyFill="1" applyBorder="1" applyAlignment="1">
      <alignment horizontal="left" vertical="center"/>
    </xf>
    <xf numFmtId="164" fontId="50" fillId="34" borderId="10" xfId="0" applyNumberFormat="1" applyFont="1" applyFill="1" applyBorder="1" applyAlignment="1">
      <alignment horizontal="left" vertical="center"/>
    </xf>
    <xf numFmtId="164" fontId="50" fillId="34" borderId="10" xfId="0" applyNumberFormat="1" applyFont="1" applyFill="1" applyBorder="1" applyAlignment="1">
      <alignment horizontal="center" vertical="center"/>
    </xf>
    <xf numFmtId="0" fontId="50" fillId="34" borderId="10" xfId="0" applyFont="1" applyFill="1" applyBorder="1" applyAlignment="1">
      <alignment horizontal="center" vertical="center"/>
    </xf>
    <xf numFmtId="0" fontId="50" fillId="34" borderId="10" xfId="0" quotePrefix="1" applyFont="1" applyFill="1" applyBorder="1" applyAlignment="1">
      <alignment horizontal="left" vertical="center"/>
    </xf>
    <xf numFmtId="0" fontId="50" fillId="34" borderId="10" xfId="42" applyFont="1" applyFill="1" applyBorder="1" applyAlignment="1">
      <alignment vertical="center"/>
    </xf>
    <xf numFmtId="165" fontId="50" fillId="34" borderId="10" xfId="0" quotePrefix="1" applyNumberFormat="1" applyFont="1" applyFill="1" applyBorder="1" applyAlignment="1">
      <alignment horizontal="center" vertical="center"/>
    </xf>
    <xf numFmtId="0" fontId="50" fillId="34" borderId="10" xfId="0" quotePrefix="1" applyFont="1" applyFill="1" applyBorder="1" applyAlignment="1">
      <alignment horizontal="center" vertical="center"/>
    </xf>
    <xf numFmtId="44" fontId="50" fillId="34" borderId="10" xfId="0" applyNumberFormat="1" applyFont="1" applyFill="1" applyBorder="1" applyAlignment="1">
      <alignment horizontal="right" vertical="center"/>
    </xf>
    <xf numFmtId="10" fontId="50" fillId="34" borderId="10" xfId="0" applyNumberFormat="1" applyFont="1" applyFill="1" applyBorder="1" applyAlignment="1">
      <alignment horizontal="center" vertical="center"/>
    </xf>
    <xf numFmtId="44" fontId="21" fillId="35" borderId="10" xfId="0" applyNumberFormat="1" applyFont="1" applyFill="1" applyBorder="1" applyAlignment="1">
      <alignment horizontal="right" vertical="center"/>
    </xf>
    <xf numFmtId="10" fontId="21" fillId="35" borderId="10" xfId="0" applyNumberFormat="1" applyFont="1" applyFill="1" applyBorder="1" applyAlignment="1">
      <alignment horizontal="center" vertical="center"/>
    </xf>
    <xf numFmtId="0" fontId="21" fillId="35" borderId="10" xfId="0" applyFont="1" applyFill="1" applyBorder="1" applyAlignment="1">
      <alignment horizontal="center" vertical="center"/>
    </xf>
    <xf numFmtId="0" fontId="21" fillId="35" borderId="10" xfId="0" quotePrefix="1" applyFont="1" applyFill="1" applyBorder="1" applyAlignment="1">
      <alignment horizontal="left" vertical="center"/>
    </xf>
    <xf numFmtId="167" fontId="21" fillId="35" borderId="20" xfId="0" applyNumberFormat="1" applyFont="1" applyFill="1" applyBorder="1" applyAlignment="1">
      <alignment horizontal="center" vertical="center"/>
    </xf>
    <xf numFmtId="164" fontId="47" fillId="39" borderId="10" xfId="0" applyNumberFormat="1" applyFont="1" applyFill="1" applyBorder="1" applyAlignment="1">
      <alignment horizontal="left" vertical="center"/>
    </xf>
    <xf numFmtId="164" fontId="47" fillId="39" borderId="10" xfId="0" applyNumberFormat="1" applyFont="1" applyFill="1" applyBorder="1" applyAlignment="1">
      <alignment horizontal="center" vertical="center"/>
    </xf>
    <xf numFmtId="0" fontId="47" fillId="39" borderId="10" xfId="0" applyFont="1" applyFill="1" applyBorder="1" applyAlignment="1">
      <alignment horizontal="center" vertical="center"/>
    </xf>
    <xf numFmtId="0" fontId="47" fillId="39" borderId="10" xfId="0" quotePrefix="1" applyFont="1" applyFill="1" applyBorder="1" applyAlignment="1">
      <alignment horizontal="left" vertical="center"/>
    </xf>
    <xf numFmtId="0" fontId="47" fillId="39" borderId="10" xfId="42" applyFont="1" applyFill="1" applyBorder="1" applyAlignment="1">
      <alignment vertical="center"/>
    </xf>
    <xf numFmtId="165" fontId="47" fillId="39" borderId="10" xfId="0" applyNumberFormat="1" applyFont="1" applyFill="1" applyBorder="1" applyAlignment="1">
      <alignment horizontal="left" vertical="center"/>
    </xf>
    <xf numFmtId="165" fontId="47" fillId="39" borderId="10" xfId="0" quotePrefix="1" applyNumberFormat="1" applyFont="1" applyFill="1" applyBorder="1" applyAlignment="1">
      <alignment horizontal="center" vertical="center"/>
    </xf>
    <xf numFmtId="0" fontId="47" fillId="39" borderId="10" xfId="0" quotePrefix="1" applyFont="1" applyFill="1" applyBorder="1" applyAlignment="1">
      <alignment horizontal="center" vertical="center"/>
    </xf>
    <xf numFmtId="0" fontId="47" fillId="39" borderId="10" xfId="0" applyFont="1" applyFill="1" applyBorder="1" applyAlignment="1">
      <alignment horizontal="left" vertical="center"/>
    </xf>
    <xf numFmtId="10" fontId="47" fillId="39" borderId="10" xfId="0" applyNumberFormat="1" applyFont="1" applyFill="1" applyBorder="1" applyAlignment="1">
      <alignment horizontal="center" vertical="center"/>
    </xf>
    <xf numFmtId="167" fontId="47" fillId="39" borderId="20" xfId="0" applyNumberFormat="1" applyFont="1" applyFill="1" applyBorder="1" applyAlignment="1">
      <alignment horizontal="center" vertical="center"/>
    </xf>
    <xf numFmtId="164" fontId="51" fillId="34" borderId="10" xfId="0" applyNumberFormat="1" applyFont="1" applyFill="1" applyBorder="1" applyAlignment="1">
      <alignment horizontal="left" vertical="center"/>
    </xf>
    <xf numFmtId="164" fontId="19" fillId="34" borderId="10" xfId="0" applyNumberFormat="1" applyFont="1" applyFill="1" applyBorder="1" applyAlignment="1">
      <alignment horizontal="center" vertical="center"/>
    </xf>
    <xf numFmtId="0" fontId="19" fillId="34" borderId="10" xfId="0" applyFont="1" applyFill="1" applyBorder="1" applyAlignment="1">
      <alignment horizontal="center" vertical="center"/>
    </xf>
    <xf numFmtId="0" fontId="19" fillId="34" borderId="10" xfId="0" quotePrefix="1" applyFont="1" applyFill="1" applyBorder="1" applyAlignment="1">
      <alignment horizontal="left" vertical="center"/>
    </xf>
    <xf numFmtId="0" fontId="19" fillId="34" borderId="10" xfId="42" applyFont="1" applyFill="1" applyBorder="1" applyAlignment="1">
      <alignment vertical="center"/>
    </xf>
    <xf numFmtId="0" fontId="53" fillId="34" borderId="10" xfId="0" applyFont="1" applyFill="1" applyBorder="1" applyAlignment="1">
      <alignment vertical="center"/>
    </xf>
    <xf numFmtId="165" fontId="19" fillId="34" borderId="10" xfId="0" quotePrefix="1" applyNumberFormat="1" applyFont="1" applyFill="1" applyBorder="1" applyAlignment="1">
      <alignment horizontal="center" vertical="center"/>
    </xf>
    <xf numFmtId="0" fontId="19" fillId="34" borderId="10" xfId="0" quotePrefix="1" applyFont="1" applyFill="1" applyBorder="1" applyAlignment="1">
      <alignment horizontal="center" vertical="center"/>
    </xf>
    <xf numFmtId="44" fontId="19" fillId="34" borderId="10" xfId="0" applyNumberFormat="1" applyFont="1" applyFill="1" applyBorder="1" applyAlignment="1">
      <alignment horizontal="right" vertical="center"/>
    </xf>
    <xf numFmtId="10" fontId="19" fillId="34" borderId="10" xfId="0" applyNumberFormat="1" applyFont="1" applyFill="1" applyBorder="1" applyAlignment="1">
      <alignment horizontal="center" vertical="center"/>
    </xf>
    <xf numFmtId="167" fontId="19" fillId="34" borderId="20" xfId="0" applyNumberFormat="1" applyFont="1" applyFill="1" applyBorder="1" applyAlignment="1">
      <alignment horizontal="center" vertical="center"/>
    </xf>
    <xf numFmtId="164" fontId="21" fillId="38" borderId="10" xfId="0" applyNumberFormat="1" applyFont="1" applyFill="1" applyBorder="1" applyAlignment="1">
      <alignment horizontal="left" vertical="center"/>
    </xf>
    <xf numFmtId="164" fontId="21" fillId="38" borderId="10"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1" fillId="38" borderId="10" xfId="0" applyFont="1" applyFill="1" applyBorder="1" applyAlignment="1">
      <alignment horizontal="center" vertical="center"/>
    </xf>
    <xf numFmtId="0" fontId="21" fillId="38" borderId="10" xfId="0" quotePrefix="1" applyFont="1" applyFill="1" applyBorder="1" applyAlignment="1">
      <alignment horizontal="left" vertical="center"/>
    </xf>
    <xf numFmtId="0" fontId="21" fillId="38" borderId="10" xfId="42" applyFont="1" applyFill="1" applyBorder="1" applyAlignment="1">
      <alignment vertical="center"/>
    </xf>
    <xf numFmtId="165" fontId="21" fillId="38" borderId="10" xfId="0" applyNumberFormat="1" applyFont="1" applyFill="1" applyBorder="1" applyAlignment="1">
      <alignment horizontal="left" vertical="center"/>
    </xf>
    <xf numFmtId="165" fontId="21" fillId="38" borderId="10" xfId="0" quotePrefix="1" applyNumberFormat="1" applyFont="1" applyFill="1" applyBorder="1" applyAlignment="1">
      <alignment horizontal="center" vertical="center"/>
    </xf>
    <xf numFmtId="0" fontId="21" fillId="38" borderId="10" xfId="0" quotePrefix="1" applyFont="1" applyFill="1" applyBorder="1" applyAlignment="1">
      <alignment horizontal="center" vertical="center"/>
    </xf>
    <xf numFmtId="44" fontId="21" fillId="38" borderId="10" xfId="0" applyNumberFormat="1" applyFont="1" applyFill="1" applyBorder="1" applyAlignment="1">
      <alignment horizontal="right" vertical="center"/>
    </xf>
    <xf numFmtId="10" fontId="42" fillId="38" borderId="10" xfId="0" applyNumberFormat="1" applyFont="1" applyFill="1" applyBorder="1" applyAlignment="1">
      <alignment horizontal="center" vertical="center"/>
    </xf>
    <xf numFmtId="10" fontId="21" fillId="38" borderId="10" xfId="0" applyNumberFormat="1" applyFont="1" applyFill="1" applyBorder="1" applyAlignment="1">
      <alignment horizontal="center" vertical="center"/>
    </xf>
    <xf numFmtId="167" fontId="21" fillId="38" borderId="20" xfId="0" applyNumberFormat="1" applyFont="1" applyFill="1" applyBorder="1" applyAlignment="1">
      <alignment horizontal="center" vertical="center"/>
    </xf>
    <xf numFmtId="0" fontId="52" fillId="35" borderId="10" xfId="0" applyFont="1" applyFill="1" applyBorder="1" applyAlignment="1">
      <alignment horizontal="center" vertical="center"/>
    </xf>
    <xf numFmtId="164" fontId="31" fillId="39" borderId="10" xfId="0" applyNumberFormat="1" applyFont="1" applyFill="1" applyBorder="1" applyAlignment="1">
      <alignment horizontal="left" vertical="center"/>
    </xf>
    <xf numFmtId="0" fontId="31" fillId="39" borderId="10" xfId="42" applyFont="1" applyFill="1" applyBorder="1" applyAlignment="1">
      <alignment vertical="center"/>
    </xf>
    <xf numFmtId="165" fontId="31" fillId="39" borderId="10" xfId="0" quotePrefix="1" applyNumberFormat="1" applyFont="1" applyFill="1" applyBorder="1" applyAlignment="1">
      <alignment horizontal="center" vertical="center"/>
    </xf>
    <xf numFmtId="44" fontId="31" fillId="0" borderId="10" xfId="0" applyNumberFormat="1" applyFont="1" applyBorder="1" applyAlignment="1">
      <alignment horizontal="right" vertical="center"/>
    </xf>
    <xf numFmtId="164" fontId="31" fillId="0" borderId="10" xfId="0" applyNumberFormat="1" applyFont="1" applyBorder="1" applyAlignment="1">
      <alignment horizontal="left" vertical="center"/>
    </xf>
    <xf numFmtId="164" fontId="31" fillId="0" borderId="10" xfId="0" applyNumberFormat="1" applyFont="1" applyBorder="1" applyAlignment="1">
      <alignment horizontal="center" vertical="center"/>
    </xf>
    <xf numFmtId="0" fontId="31" fillId="0" borderId="10" xfId="0" applyFont="1" applyBorder="1" applyAlignment="1">
      <alignment horizontal="center" vertical="center"/>
    </xf>
    <xf numFmtId="0" fontId="31" fillId="0" borderId="10" xfId="0" quotePrefix="1" applyFont="1" applyBorder="1" applyAlignment="1">
      <alignment horizontal="left" vertical="center"/>
    </xf>
    <xf numFmtId="165" fontId="31" fillId="0" borderId="10" xfId="0" quotePrefix="1" applyNumberFormat="1" applyFont="1" applyBorder="1" applyAlignment="1">
      <alignment horizontal="center" vertical="center"/>
    </xf>
    <xf numFmtId="0" fontId="31" fillId="0" borderId="10" xfId="0" quotePrefix="1" applyFont="1" applyBorder="1" applyAlignment="1">
      <alignment horizontal="center" vertical="center"/>
    </xf>
    <xf numFmtId="165" fontId="31" fillId="0" borderId="10" xfId="0" applyNumberFormat="1" applyFont="1" applyBorder="1" applyAlignment="1">
      <alignment horizontal="center"/>
    </xf>
    <xf numFmtId="164" fontId="19" fillId="36" borderId="10" xfId="0" applyNumberFormat="1" applyFont="1" applyFill="1" applyBorder="1" applyAlignment="1">
      <alignment horizontal="left" vertical="center"/>
    </xf>
    <xf numFmtId="164" fontId="19" fillId="36" borderId="10" xfId="0" applyNumberFormat="1" applyFont="1" applyFill="1" applyBorder="1" applyAlignment="1">
      <alignment horizontal="center" vertical="center"/>
    </xf>
    <xf numFmtId="0" fontId="19" fillId="36" borderId="10" xfId="0" applyFont="1" applyFill="1" applyBorder="1" applyAlignment="1">
      <alignment horizontal="center" vertical="center"/>
    </xf>
    <xf numFmtId="0" fontId="19" fillId="36" borderId="10" xfId="0" quotePrefix="1" applyFont="1" applyFill="1" applyBorder="1" applyAlignment="1">
      <alignment horizontal="left" vertical="center"/>
    </xf>
    <xf numFmtId="0" fontId="19" fillId="36" borderId="10" xfId="42" applyFont="1" applyFill="1" applyBorder="1" applyAlignment="1">
      <alignment vertical="center"/>
    </xf>
    <xf numFmtId="0" fontId="53" fillId="36" borderId="10" xfId="0" applyFont="1" applyFill="1" applyBorder="1" applyAlignment="1">
      <alignment vertical="center"/>
    </xf>
    <xf numFmtId="165" fontId="53" fillId="36" borderId="10" xfId="0" applyNumberFormat="1" applyFont="1" applyFill="1" applyBorder="1" applyAlignment="1">
      <alignment horizontal="center" vertical="center"/>
    </xf>
    <xf numFmtId="0" fontId="19" fillId="36" borderId="10" xfId="0" quotePrefix="1" applyFont="1" applyFill="1" applyBorder="1" applyAlignment="1">
      <alignment horizontal="center" vertical="center"/>
    </xf>
    <xf numFmtId="44" fontId="19" fillId="36" borderId="10" xfId="0" applyNumberFormat="1" applyFont="1" applyFill="1" applyBorder="1" applyAlignment="1">
      <alignment horizontal="right" vertical="center"/>
    </xf>
    <xf numFmtId="44" fontId="45" fillId="36" borderId="10" xfId="0" applyNumberFormat="1" applyFont="1" applyFill="1" applyBorder="1" applyAlignment="1">
      <alignment horizontal="right" vertical="center"/>
    </xf>
    <xf numFmtId="10" fontId="45" fillId="36" borderId="10" xfId="0" applyNumberFormat="1" applyFont="1" applyFill="1" applyBorder="1" applyAlignment="1">
      <alignment horizontal="center" vertical="center"/>
    </xf>
    <xf numFmtId="10" fontId="19" fillId="36" borderId="10" xfId="0" applyNumberFormat="1" applyFont="1" applyFill="1" applyBorder="1" applyAlignment="1">
      <alignment horizontal="center" vertical="center"/>
    </xf>
    <xf numFmtId="167" fontId="19" fillId="36" borderId="20" xfId="0" applyNumberFormat="1" applyFont="1" applyFill="1" applyBorder="1" applyAlignment="1">
      <alignment horizontal="center" vertical="center"/>
    </xf>
    <xf numFmtId="0" fontId="24" fillId="35" borderId="10" xfId="0" applyFont="1" applyFill="1" applyBorder="1" applyAlignment="1">
      <alignment vertical="center"/>
    </xf>
    <xf numFmtId="165" fontId="24" fillId="35" borderId="10" xfId="0" applyNumberFormat="1" applyFont="1" applyFill="1" applyBorder="1" applyAlignment="1">
      <alignment horizontal="center" vertical="center"/>
    </xf>
    <xf numFmtId="165" fontId="42" fillId="35" borderId="10" xfId="0" applyNumberFormat="1" applyFont="1" applyFill="1" applyBorder="1" applyAlignment="1">
      <alignment horizontal="center"/>
    </xf>
    <xf numFmtId="164" fontId="53" fillId="38" borderId="10" xfId="0" applyNumberFormat="1" applyFont="1" applyFill="1" applyBorder="1" applyAlignment="1">
      <alignment horizontal="left" vertical="center"/>
    </xf>
    <xf numFmtId="164" fontId="53" fillId="38" borderId="10" xfId="0" applyNumberFormat="1" applyFont="1" applyFill="1" applyBorder="1" applyAlignment="1">
      <alignment horizontal="center" vertical="center"/>
    </xf>
    <xf numFmtId="0" fontId="53" fillId="38" borderId="10" xfId="0" applyFont="1" applyFill="1" applyBorder="1" applyAlignment="1">
      <alignment horizontal="center" vertical="center"/>
    </xf>
    <xf numFmtId="0" fontId="53" fillId="38" borderId="10" xfId="0" quotePrefix="1" applyFont="1" applyFill="1" applyBorder="1" applyAlignment="1">
      <alignment horizontal="left" vertical="center"/>
    </xf>
    <xf numFmtId="0" fontId="53" fillId="38" borderId="10" xfId="42" applyFont="1" applyFill="1" applyBorder="1" applyAlignment="1">
      <alignment vertical="center"/>
    </xf>
    <xf numFmtId="165" fontId="53" fillId="38" borderId="10" xfId="0" quotePrefix="1" applyNumberFormat="1" applyFont="1" applyFill="1" applyBorder="1" applyAlignment="1">
      <alignment horizontal="center" vertical="center"/>
    </xf>
    <xf numFmtId="0" fontId="53" fillId="38" borderId="10" xfId="0" quotePrefix="1" applyFont="1" applyFill="1" applyBorder="1" applyAlignment="1">
      <alignment horizontal="center" vertical="center"/>
    </xf>
    <xf numFmtId="44" fontId="53" fillId="38" borderId="10" xfId="0" applyNumberFormat="1" applyFont="1" applyFill="1" applyBorder="1" applyAlignment="1">
      <alignment horizontal="right" vertical="center"/>
    </xf>
    <xf numFmtId="10" fontId="53" fillId="38" borderId="10" xfId="0" applyNumberFormat="1" applyFont="1" applyFill="1" applyBorder="1" applyAlignment="1">
      <alignment horizontal="center" vertical="center"/>
    </xf>
    <xf numFmtId="167" fontId="53" fillId="38" borderId="20" xfId="0" applyNumberFormat="1" applyFont="1" applyFill="1" applyBorder="1" applyAlignment="1">
      <alignment horizontal="center" vertical="center"/>
    </xf>
    <xf numFmtId="167" fontId="45" fillId="35" borderId="20" xfId="0" applyNumberFormat="1" applyFont="1" applyFill="1" applyBorder="1" applyAlignment="1">
      <alignment horizontal="center" vertical="center"/>
    </xf>
    <xf numFmtId="3" fontId="21" fillId="0" borderId="10" xfId="0" applyNumberFormat="1" applyFont="1" applyBorder="1" applyAlignment="1">
      <alignment horizontal="right" vertical="center"/>
    </xf>
    <xf numFmtId="0" fontId="21" fillId="0" borderId="49" xfId="0" applyFont="1" applyBorder="1" applyAlignment="1">
      <alignment vertical="center"/>
    </xf>
    <xf numFmtId="0" fontId="19" fillId="0" borderId="50" xfId="0" applyFont="1" applyBorder="1" applyAlignment="1">
      <alignment horizontal="center" vertical="center"/>
    </xf>
    <xf numFmtId="165" fontId="19" fillId="0" borderId="50" xfId="0" applyNumberFormat="1" applyFont="1" applyBorder="1" applyAlignment="1">
      <alignment horizontal="center" vertical="center"/>
    </xf>
    <xf numFmtId="0" fontId="19" fillId="0" borderId="50" xfId="0" applyFont="1" applyBorder="1" applyAlignment="1">
      <alignment horizontal="left" vertical="center"/>
    </xf>
    <xf numFmtId="0" fontId="19" fillId="0" borderId="51" xfId="0" applyFont="1" applyBorder="1" applyAlignment="1">
      <alignment horizontal="center" vertical="center"/>
    </xf>
    <xf numFmtId="165" fontId="53" fillId="38" borderId="10" xfId="0" applyNumberFormat="1" applyFont="1" applyFill="1" applyBorder="1" applyAlignment="1">
      <alignment horizontal="left" vertical="center"/>
    </xf>
    <xf numFmtId="165" fontId="53" fillId="38" borderId="10" xfId="0" applyNumberFormat="1" applyFont="1" applyFill="1" applyBorder="1" applyAlignment="1">
      <alignment horizontal="center" vertical="center"/>
    </xf>
    <xf numFmtId="0" fontId="37" fillId="40" borderId="45" xfId="0" applyFont="1" applyFill="1" applyBorder="1" applyAlignment="1">
      <alignment vertical="top" wrapText="1"/>
    </xf>
    <xf numFmtId="0" fontId="40" fillId="40" borderId="45" xfId="0" applyFont="1" applyFill="1" applyBorder="1" applyAlignment="1">
      <alignment vertical="top" wrapText="1"/>
    </xf>
    <xf numFmtId="0" fontId="40" fillId="40" borderId="45" xfId="0" applyFont="1" applyFill="1" applyBorder="1" applyAlignment="1">
      <alignment horizontal="center" vertical="top"/>
    </xf>
    <xf numFmtId="0" fontId="0" fillId="40" borderId="0" xfId="0" applyFill="1"/>
    <xf numFmtId="0" fontId="38" fillId="40" borderId="45" xfId="0" applyFont="1" applyFill="1" applyBorder="1" applyAlignment="1">
      <alignment vertical="top" wrapText="1"/>
    </xf>
    <xf numFmtId="0" fontId="40" fillId="0" borderId="45" xfId="0" applyFont="1" applyBorder="1" applyAlignment="1">
      <alignment horizontal="center" vertical="top" wrapText="1"/>
    </xf>
    <xf numFmtId="0" fontId="16" fillId="0" borderId="46" xfId="0" applyFont="1" applyBorder="1"/>
    <xf numFmtId="164" fontId="16" fillId="0" borderId="33" xfId="0" applyNumberFormat="1" applyFont="1" applyBorder="1" applyAlignment="1">
      <alignment horizontal="center"/>
    </xf>
    <xf numFmtId="0" fontId="16" fillId="0" borderId="40" xfId="0" applyFont="1" applyBorder="1" applyAlignment="1">
      <alignment horizontal="center"/>
    </xf>
    <xf numFmtId="164" fontId="0" fillId="0" borderId="20" xfId="0" applyNumberFormat="1" applyBorder="1"/>
    <xf numFmtId="165" fontId="0" fillId="0" borderId="10" xfId="0" applyNumberFormat="1" applyBorder="1" applyAlignment="1">
      <alignment horizontal="center"/>
    </xf>
    <xf numFmtId="165" fontId="0" fillId="0" borderId="50" xfId="0" applyNumberFormat="1" applyBorder="1" applyAlignment="1">
      <alignment horizontal="center"/>
    </xf>
    <xf numFmtId="0" fontId="21" fillId="0" borderId="52" xfId="0" applyFont="1" applyBorder="1" applyAlignment="1">
      <alignment horizontal="center" vertical="center"/>
    </xf>
    <xf numFmtId="0" fontId="21" fillId="33" borderId="53" xfId="0" applyFont="1" applyFill="1" applyBorder="1" applyAlignment="1">
      <alignment horizontal="left" vertical="center"/>
    </xf>
    <xf numFmtId="164" fontId="21" fillId="33" borderId="53" xfId="0" applyNumberFormat="1" applyFont="1" applyFill="1" applyBorder="1" applyAlignment="1">
      <alignment horizontal="center" vertical="center"/>
    </xf>
    <xf numFmtId="0" fontId="21" fillId="33" borderId="53" xfId="0" applyFont="1" applyFill="1" applyBorder="1" applyAlignment="1">
      <alignment horizontal="center" vertical="center"/>
    </xf>
    <xf numFmtId="0" fontId="21" fillId="33" borderId="53" xfId="0" applyFont="1" applyFill="1" applyBorder="1" applyAlignment="1">
      <alignment vertical="center"/>
    </xf>
    <xf numFmtId="165" fontId="21" fillId="33" borderId="53" xfId="0" applyNumberFormat="1" applyFont="1" applyFill="1" applyBorder="1" applyAlignment="1">
      <alignment horizontal="center" vertical="center"/>
    </xf>
    <xf numFmtId="1" fontId="21" fillId="33" borderId="53" xfId="0" applyNumberFormat="1" applyFont="1" applyFill="1" applyBorder="1" applyAlignment="1">
      <alignment horizontal="center" vertical="center"/>
    </xf>
    <xf numFmtId="44" fontId="21" fillId="33" borderId="53" xfId="0" applyNumberFormat="1" applyFont="1" applyFill="1" applyBorder="1" applyAlignment="1">
      <alignment horizontal="right" vertical="center"/>
    </xf>
    <xf numFmtId="10" fontId="21" fillId="33" borderId="53" xfId="0" applyNumberFormat="1" applyFont="1" applyFill="1" applyBorder="1" applyAlignment="1">
      <alignment horizontal="center" vertical="center"/>
    </xf>
    <xf numFmtId="0" fontId="21" fillId="33" borderId="54" xfId="0" applyFont="1" applyFill="1" applyBorder="1" applyAlignment="1">
      <alignment horizontal="center" vertical="center"/>
    </xf>
    <xf numFmtId="0" fontId="42" fillId="35" borderId="10" xfId="0" applyFont="1" applyFill="1" applyBorder="1" applyAlignment="1">
      <alignment horizontal="left"/>
    </xf>
    <xf numFmtId="165" fontId="44" fillId="34" borderId="10" xfId="0" applyNumberFormat="1" applyFont="1" applyFill="1" applyBorder="1" applyAlignment="1">
      <alignment horizontal="center"/>
    </xf>
    <xf numFmtId="167" fontId="21" fillId="35" borderId="51" xfId="0" applyNumberFormat="1" applyFont="1" applyFill="1" applyBorder="1" applyAlignment="1">
      <alignment horizontal="center" vertical="center"/>
    </xf>
    <xf numFmtId="167" fontId="21" fillId="0" borderId="20" xfId="0" applyNumberFormat="1" applyFont="1" applyBorder="1" applyAlignment="1">
      <alignment horizontal="right" vertical="center"/>
    </xf>
    <xf numFmtId="0" fontId="22" fillId="35" borderId="10" xfId="42" applyFill="1" applyBorder="1" applyAlignment="1">
      <alignment vertical="center"/>
    </xf>
    <xf numFmtId="0" fontId="21" fillId="0" borderId="49" xfId="0" applyFont="1" applyBorder="1" applyAlignment="1">
      <alignment horizontal="center" vertical="center"/>
    </xf>
    <xf numFmtId="164" fontId="42" fillId="35" borderId="50" xfId="0" applyNumberFormat="1" applyFont="1" applyFill="1" applyBorder="1" applyAlignment="1">
      <alignment horizontal="left" vertical="center"/>
    </xf>
    <xf numFmtId="164" fontId="42" fillId="35" borderId="50" xfId="0" applyNumberFormat="1" applyFont="1" applyFill="1" applyBorder="1" applyAlignment="1">
      <alignment horizontal="center" vertical="center"/>
    </xf>
    <xf numFmtId="0" fontId="42" fillId="35" borderId="50" xfId="0" applyFont="1" applyFill="1" applyBorder="1" applyAlignment="1">
      <alignment horizontal="center" vertical="center"/>
    </xf>
    <xf numFmtId="0" fontId="42" fillId="35" borderId="50" xfId="0" quotePrefix="1" applyFont="1" applyFill="1" applyBorder="1" applyAlignment="1">
      <alignment horizontal="left" vertical="center"/>
    </xf>
    <xf numFmtId="0" fontId="42" fillId="35" borderId="50" xfId="42" applyFont="1" applyFill="1" applyBorder="1" applyAlignment="1">
      <alignment vertical="center"/>
    </xf>
    <xf numFmtId="165" fontId="42" fillId="35" borderId="50" xfId="0" applyNumberFormat="1" applyFont="1" applyFill="1" applyBorder="1" applyAlignment="1">
      <alignment horizontal="center"/>
    </xf>
    <xf numFmtId="0" fontId="42" fillId="35" borderId="50" xfId="0" quotePrefix="1" applyFont="1" applyFill="1" applyBorder="1" applyAlignment="1">
      <alignment horizontal="center" vertical="center"/>
    </xf>
    <xf numFmtId="44" fontId="42" fillId="35" borderId="50" xfId="0" applyNumberFormat="1" applyFont="1" applyFill="1" applyBorder="1" applyAlignment="1">
      <alignment horizontal="right" vertical="center"/>
    </xf>
    <xf numFmtId="10" fontId="42" fillId="35" borderId="50" xfId="0" applyNumberFormat="1" applyFont="1" applyFill="1" applyBorder="1" applyAlignment="1">
      <alignment horizontal="center" vertical="center"/>
    </xf>
    <xf numFmtId="164" fontId="53" fillId="34" borderId="10" xfId="0" applyNumberFormat="1" applyFont="1" applyFill="1" applyBorder="1" applyAlignment="1">
      <alignment horizontal="left" vertical="center"/>
    </xf>
    <xf numFmtId="164" fontId="53" fillId="34" borderId="10" xfId="0" applyNumberFormat="1" applyFont="1" applyFill="1" applyBorder="1" applyAlignment="1">
      <alignment horizontal="center" vertical="center"/>
    </xf>
    <xf numFmtId="0" fontId="53" fillId="34" borderId="10" xfId="0" quotePrefix="1" applyFont="1" applyFill="1" applyBorder="1" applyAlignment="1">
      <alignment horizontal="left" vertical="center"/>
    </xf>
    <xf numFmtId="0" fontId="53" fillId="34" borderId="10" xfId="42" applyFont="1" applyFill="1" applyBorder="1" applyAlignment="1">
      <alignment vertical="center"/>
    </xf>
    <xf numFmtId="165" fontId="53" fillId="34" borderId="10" xfId="0" applyNumberFormat="1" applyFont="1" applyFill="1" applyBorder="1" applyAlignment="1">
      <alignment horizontal="center"/>
    </xf>
    <xf numFmtId="0" fontId="53" fillId="34" borderId="10" xfId="0" quotePrefix="1" applyFont="1" applyFill="1" applyBorder="1" applyAlignment="1">
      <alignment horizontal="center" vertical="center"/>
    </xf>
    <xf numFmtId="44" fontId="53" fillId="34" borderId="10" xfId="0" applyNumberFormat="1" applyFont="1" applyFill="1" applyBorder="1" applyAlignment="1">
      <alignment horizontal="right" vertical="center"/>
    </xf>
    <xf numFmtId="10" fontId="53" fillId="34" borderId="10" xfId="0" applyNumberFormat="1" applyFont="1" applyFill="1" applyBorder="1" applyAlignment="1">
      <alignment horizontal="center" vertical="center"/>
    </xf>
    <xf numFmtId="167" fontId="53" fillId="34" borderId="20" xfId="0" applyNumberFormat="1" applyFont="1" applyFill="1" applyBorder="1" applyAlignment="1">
      <alignment horizontal="center" vertical="center"/>
    </xf>
    <xf numFmtId="164" fontId="24" fillId="0" borderId="14" xfId="0" applyNumberFormat="1" applyFont="1" applyBorder="1" applyAlignment="1">
      <alignment horizontal="center" vertical="center"/>
    </xf>
    <xf numFmtId="0" fontId="24" fillId="0" borderId="17" xfId="0" applyFont="1" applyBorder="1" applyAlignment="1">
      <alignment horizontal="center" vertical="center"/>
    </xf>
    <xf numFmtId="165" fontId="24" fillId="0" borderId="34" xfId="0" applyNumberFormat="1" applyFont="1" applyBorder="1" applyAlignment="1">
      <alignment horizontal="center" wrapText="1"/>
    </xf>
    <xf numFmtId="0" fontId="24" fillId="0" borderId="10" xfId="0" quotePrefix="1" applyFont="1" applyBorder="1" applyAlignment="1">
      <alignment horizontal="center" vertical="center"/>
    </xf>
    <xf numFmtId="44" fontId="24" fillId="0" borderId="10" xfId="0" applyNumberFormat="1" applyFont="1" applyBorder="1" applyAlignment="1">
      <alignment horizontal="center" vertical="center" wrapText="1"/>
    </xf>
    <xf numFmtId="44" fontId="24" fillId="0" borderId="10" xfId="0" applyNumberFormat="1" applyFont="1" applyBorder="1" applyAlignment="1">
      <alignment horizontal="right" vertical="center"/>
    </xf>
    <xf numFmtId="44" fontId="24" fillId="0" borderId="16" xfId="0" quotePrefix="1" applyNumberFormat="1" applyFont="1" applyBorder="1" applyAlignment="1">
      <alignment horizontal="center" vertical="center" wrapText="1"/>
    </xf>
    <xf numFmtId="0" fontId="0" fillId="0" borderId="35" xfId="0" applyBorder="1" applyAlignment="1">
      <alignment horizontal="center"/>
    </xf>
    <xf numFmtId="44" fontId="24" fillId="0" borderId="42" xfId="0" applyNumberFormat="1" applyFont="1" applyBorder="1" applyAlignment="1">
      <alignment horizontal="right" vertical="center"/>
    </xf>
    <xf numFmtId="44" fontId="24" fillId="0" borderId="17" xfId="0" applyNumberFormat="1" applyFont="1" applyBorder="1" applyAlignment="1">
      <alignment horizontal="right" vertical="center"/>
    </xf>
    <xf numFmtId="2" fontId="24" fillId="0" borderId="17" xfId="0" applyNumberFormat="1" applyFont="1" applyBorder="1" applyAlignment="1">
      <alignment horizontal="center" vertical="center"/>
    </xf>
    <xf numFmtId="0" fontId="24" fillId="0" borderId="17" xfId="0" quotePrefix="1" applyFont="1" applyBorder="1" applyAlignment="1">
      <alignment horizontal="left" vertical="center"/>
    </xf>
    <xf numFmtId="0" fontId="24" fillId="0" borderId="0" xfId="0" applyFont="1" applyAlignment="1">
      <alignment horizontal="center" vertical="center"/>
    </xf>
    <xf numFmtId="0" fontId="53" fillId="0" borderId="10" xfId="0" quotePrefix="1" applyFont="1" applyBorder="1" applyAlignment="1">
      <alignment horizontal="center" vertical="center"/>
    </xf>
    <xf numFmtId="0" fontId="1" fillId="0" borderId="10" xfId="42" applyFont="1" applyBorder="1" applyAlignment="1">
      <alignment vertical="center"/>
    </xf>
    <xf numFmtId="165" fontId="24" fillId="0" borderId="0" xfId="0" applyNumberFormat="1" applyFont="1" applyAlignment="1">
      <alignment horizontal="center"/>
    </xf>
    <xf numFmtId="0" fontId="20" fillId="0" borderId="10" xfId="0" applyFont="1" applyBorder="1" applyAlignment="1">
      <alignment vertical="center" wrapText="1"/>
    </xf>
    <xf numFmtId="0" fontId="24" fillId="0" borderId="10" xfId="0" applyFont="1" applyBorder="1" applyAlignment="1">
      <alignment vertical="center" wrapText="1"/>
    </xf>
    <xf numFmtId="0" fontId="45" fillId="37" borderId="46" xfId="0" applyFont="1" applyFill="1" applyBorder="1" applyAlignment="1">
      <alignment horizontal="center" vertical="center"/>
    </xf>
    <xf numFmtId="16" fontId="42" fillId="35" borderId="10" xfId="0" applyNumberFormat="1" applyFont="1" applyFill="1" applyBorder="1" applyAlignment="1">
      <alignment horizontal="center" vertical="center"/>
    </xf>
    <xf numFmtId="164" fontId="51" fillId="34" borderId="10" xfId="0" applyNumberFormat="1" applyFont="1" applyFill="1" applyBorder="1" applyAlignment="1">
      <alignment horizontal="center" vertical="center"/>
    </xf>
    <xf numFmtId="0" fontId="44" fillId="34" borderId="10" xfId="0" applyFont="1" applyFill="1" applyBorder="1" applyAlignment="1">
      <alignment horizontal="center"/>
    </xf>
    <xf numFmtId="0" fontId="42" fillId="35" borderId="10" xfId="0" applyFont="1" applyFill="1" applyBorder="1" applyAlignment="1">
      <alignment horizontal="center"/>
    </xf>
    <xf numFmtId="0" fontId="16" fillId="34" borderId="10" xfId="0" applyFont="1" applyFill="1" applyBorder="1"/>
    <xf numFmtId="0" fontId="31" fillId="0" borderId="10" xfId="0" applyFont="1" applyBorder="1"/>
    <xf numFmtId="0" fontId="42" fillId="35" borderId="10" xfId="0" applyFont="1" applyFill="1" applyBorder="1"/>
    <xf numFmtId="0" fontId="44" fillId="34" borderId="10" xfId="0" applyFont="1" applyFill="1" applyBorder="1"/>
    <xf numFmtId="0" fontId="53" fillId="38" borderId="10" xfId="0" applyFont="1" applyFill="1" applyBorder="1"/>
    <xf numFmtId="0" fontId="41" fillId="35" borderId="10" xfId="0" applyFont="1" applyFill="1" applyBorder="1"/>
    <xf numFmtId="0" fontId="0" fillId="35" borderId="10" xfId="0" applyFill="1" applyBorder="1"/>
    <xf numFmtId="0" fontId="42" fillId="35" borderId="50" xfId="0" applyFont="1" applyFill="1" applyBorder="1"/>
    <xf numFmtId="0" fontId="0" fillId="35" borderId="50" xfId="0" applyFill="1" applyBorder="1"/>
    <xf numFmtId="0" fontId="55" fillId="41" borderId="10" xfId="0" applyFont="1" applyFill="1" applyBorder="1"/>
    <xf numFmtId="14" fontId="0" fillId="0" borderId="20" xfId="0" applyNumberFormat="1" applyBorder="1"/>
    <xf numFmtId="0" fontId="16" fillId="0" borderId="49" xfId="0" applyFont="1" applyBorder="1" applyAlignment="1">
      <alignment horizontal="center"/>
    </xf>
    <xf numFmtId="14" fontId="0" fillId="0" borderId="51" xfId="0" applyNumberFormat="1" applyBorder="1"/>
    <xf numFmtId="164" fontId="24" fillId="38" borderId="10" xfId="0" applyNumberFormat="1" applyFont="1" applyFill="1" applyBorder="1" applyAlignment="1">
      <alignment horizontal="center" vertical="center"/>
    </xf>
    <xf numFmtId="0" fontId="24" fillId="38" borderId="10" xfId="0" quotePrefix="1" applyFont="1" applyFill="1" applyBorder="1" applyAlignment="1">
      <alignment horizontal="left" vertical="center"/>
    </xf>
    <xf numFmtId="0" fontId="24" fillId="38" borderId="10" xfId="42" applyFont="1" applyFill="1" applyBorder="1" applyAlignment="1">
      <alignment vertical="center"/>
    </xf>
    <xf numFmtId="0" fontId="24" fillId="38" borderId="10" xfId="0" applyFont="1" applyFill="1" applyBorder="1"/>
    <xf numFmtId="165" fontId="24" fillId="38" borderId="10" xfId="0" applyNumberFormat="1" applyFont="1" applyFill="1" applyBorder="1" applyAlignment="1">
      <alignment horizontal="center"/>
    </xf>
    <xf numFmtId="0" fontId="24" fillId="38" borderId="10" xfId="0" quotePrefix="1" applyFont="1" applyFill="1" applyBorder="1" applyAlignment="1">
      <alignment horizontal="center" vertical="center"/>
    </xf>
    <xf numFmtId="0" fontId="0" fillId="38" borderId="10" xfId="0" applyFill="1" applyBorder="1"/>
    <xf numFmtId="44" fontId="24" fillId="38" borderId="10" xfId="0" applyNumberFormat="1" applyFont="1" applyFill="1" applyBorder="1" applyAlignment="1">
      <alignment horizontal="right" vertical="center"/>
    </xf>
    <xf numFmtId="10" fontId="24" fillId="38" borderId="10" xfId="0" applyNumberFormat="1" applyFont="1" applyFill="1" applyBorder="1" applyAlignment="1">
      <alignment horizontal="center" vertical="center"/>
    </xf>
    <xf numFmtId="167" fontId="24" fillId="38" borderId="20" xfId="0" applyNumberFormat="1" applyFont="1" applyFill="1" applyBorder="1" applyAlignment="1">
      <alignment horizontal="center" vertical="center"/>
    </xf>
    <xf numFmtId="165" fontId="53" fillId="38" borderId="10" xfId="0" applyNumberFormat="1" applyFont="1" applyFill="1" applyBorder="1" applyAlignment="1">
      <alignment horizontal="center"/>
    </xf>
    <xf numFmtId="0" fontId="16" fillId="38" borderId="10" xfId="0" applyFont="1" applyFill="1" applyBorder="1"/>
    <xf numFmtId="0" fontId="56" fillId="41" borderId="10" xfId="0" applyFont="1" applyFill="1" applyBorder="1"/>
    <xf numFmtId="0" fontId="51" fillId="34" borderId="10" xfId="0" applyFont="1" applyFill="1" applyBorder="1" applyAlignment="1">
      <alignment horizontal="center" vertical="center"/>
    </xf>
    <xf numFmtId="0" fontId="0" fillId="35" borderId="0" xfId="0" applyFill="1"/>
    <xf numFmtId="0" fontId="16" fillId="34" borderId="0" xfId="0" applyFont="1" applyFill="1"/>
    <xf numFmtId="0" fontId="46" fillId="35" borderId="0" xfId="0" applyFont="1" applyFill="1"/>
    <xf numFmtId="0" fontId="21" fillId="0" borderId="55" xfId="0" applyFont="1" applyBorder="1" applyAlignment="1">
      <alignment horizontal="center" vertical="center"/>
    </xf>
    <xf numFmtId="164" fontId="53" fillId="38" borderId="56" xfId="0" applyNumberFormat="1" applyFont="1" applyFill="1" applyBorder="1" applyAlignment="1">
      <alignment horizontal="left" vertical="center"/>
    </xf>
    <xf numFmtId="164" fontId="53" fillId="38" borderId="56" xfId="0" applyNumberFormat="1" applyFont="1" applyFill="1" applyBorder="1" applyAlignment="1">
      <alignment horizontal="center" vertical="center"/>
    </xf>
    <xf numFmtId="0" fontId="53" fillId="38" borderId="56" xfId="0" applyFont="1" applyFill="1" applyBorder="1" applyAlignment="1">
      <alignment horizontal="center" vertical="center"/>
    </xf>
    <xf numFmtId="0" fontId="53" fillId="38" borderId="56" xfId="0" quotePrefix="1" applyFont="1" applyFill="1" applyBorder="1" applyAlignment="1">
      <alignment horizontal="left" vertical="center"/>
    </xf>
    <xf numFmtId="0" fontId="53" fillId="38" borderId="56" xfId="42" applyFont="1" applyFill="1" applyBorder="1" applyAlignment="1">
      <alignment vertical="center"/>
    </xf>
    <xf numFmtId="0" fontId="53" fillId="38" borderId="56" xfId="0" applyFont="1" applyFill="1" applyBorder="1"/>
    <xf numFmtId="165" fontId="53" fillId="38" borderId="56" xfId="0" applyNumberFormat="1" applyFont="1" applyFill="1" applyBorder="1" applyAlignment="1">
      <alignment horizontal="center"/>
    </xf>
    <xf numFmtId="0" fontId="53" fillId="38" borderId="56" xfId="0" quotePrefix="1" applyFont="1" applyFill="1" applyBorder="1" applyAlignment="1">
      <alignment horizontal="center" vertical="center"/>
    </xf>
    <xf numFmtId="0" fontId="16" fillId="38" borderId="56" xfId="0" applyFont="1" applyFill="1" applyBorder="1"/>
    <xf numFmtId="44" fontId="53" fillId="38" borderId="56" xfId="0" applyNumberFormat="1" applyFont="1" applyFill="1" applyBorder="1" applyAlignment="1">
      <alignment horizontal="right" vertical="center"/>
    </xf>
    <xf numFmtId="10" fontId="53" fillId="38" borderId="56" xfId="0" applyNumberFormat="1" applyFont="1" applyFill="1" applyBorder="1" applyAlignment="1">
      <alignment horizontal="center" vertical="center"/>
    </xf>
    <xf numFmtId="167" fontId="53" fillId="38" borderId="57" xfId="0" applyNumberFormat="1" applyFont="1" applyFill="1" applyBorder="1" applyAlignment="1">
      <alignment horizontal="center" vertical="center"/>
    </xf>
    <xf numFmtId="44" fontId="42" fillId="35" borderId="10" xfId="0" applyNumberFormat="1" applyFont="1" applyFill="1" applyBorder="1" applyAlignment="1">
      <alignment horizontal="center" vertical="center"/>
    </xf>
    <xf numFmtId="0" fontId="42" fillId="35" borderId="10" xfId="42" quotePrefix="1" applyFont="1" applyFill="1" applyBorder="1" applyAlignment="1">
      <alignment horizontal="center" vertical="center"/>
    </xf>
    <xf numFmtId="0" fontId="42" fillId="35" borderId="10" xfId="42" quotePrefix="1" applyNumberFormat="1" applyFont="1" applyFill="1" applyBorder="1" applyAlignment="1">
      <alignment horizontal="center" vertical="center"/>
    </xf>
    <xf numFmtId="0" fontId="42" fillId="35" borderId="10" xfId="0" quotePrefix="1" applyFont="1" applyFill="1" applyBorder="1" applyAlignment="1">
      <alignment vertical="center"/>
    </xf>
    <xf numFmtId="44" fontId="42" fillId="35" borderId="10" xfId="0" quotePrefix="1" applyNumberFormat="1" applyFont="1" applyFill="1" applyBorder="1" applyAlignment="1">
      <alignment horizontal="center" vertical="center"/>
    </xf>
    <xf numFmtId="0" fontId="21" fillId="0" borderId="36" xfId="0" applyFont="1" applyBorder="1" applyAlignment="1">
      <alignment horizontal="center" vertical="center"/>
    </xf>
    <xf numFmtId="164" fontId="42" fillId="35" borderId="37" xfId="0" applyNumberFormat="1" applyFont="1" applyFill="1" applyBorder="1" applyAlignment="1">
      <alignment horizontal="left" vertical="center"/>
    </xf>
    <xf numFmtId="164" fontId="42" fillId="35" borderId="37" xfId="0" applyNumberFormat="1" applyFont="1" applyFill="1" applyBorder="1" applyAlignment="1">
      <alignment horizontal="center" vertical="center"/>
    </xf>
    <xf numFmtId="0" fontId="42" fillId="35" borderId="37" xfId="0" applyFont="1" applyFill="1" applyBorder="1" applyAlignment="1">
      <alignment horizontal="center" vertical="center"/>
    </xf>
    <xf numFmtId="0" fontId="42" fillId="35" borderId="37" xfId="0" quotePrefix="1" applyFont="1" applyFill="1" applyBorder="1" applyAlignment="1">
      <alignment horizontal="left" vertical="center"/>
    </xf>
    <xf numFmtId="0" fontId="42" fillId="35" borderId="37" xfId="42" applyFont="1" applyFill="1" applyBorder="1" applyAlignment="1">
      <alignment vertical="center"/>
    </xf>
    <xf numFmtId="0" fontId="42" fillId="35" borderId="37" xfId="0" applyFont="1" applyFill="1" applyBorder="1"/>
    <xf numFmtId="165" fontId="42" fillId="35" borderId="37" xfId="0" applyNumberFormat="1" applyFont="1" applyFill="1" applyBorder="1" applyAlignment="1">
      <alignment horizontal="center"/>
    </xf>
    <xf numFmtId="0" fontId="42" fillId="35" borderId="37" xfId="0" quotePrefix="1" applyFont="1" applyFill="1" applyBorder="1" applyAlignment="1">
      <alignment horizontal="center" vertical="center"/>
    </xf>
    <xf numFmtId="0" fontId="0" fillId="35" borderId="37" xfId="0" applyFill="1" applyBorder="1"/>
    <xf numFmtId="44" fontId="42" fillId="35" borderId="37" xfId="0" applyNumberFormat="1" applyFont="1" applyFill="1" applyBorder="1" applyAlignment="1">
      <alignment horizontal="right" vertical="center"/>
    </xf>
    <xf numFmtId="10" fontId="42" fillId="35" borderId="37" xfId="0" applyNumberFormat="1" applyFont="1" applyFill="1" applyBorder="1" applyAlignment="1">
      <alignment horizontal="center" vertical="center"/>
    </xf>
    <xf numFmtId="167" fontId="21" fillId="35" borderId="58" xfId="0" applyNumberFormat="1" applyFont="1" applyFill="1" applyBorder="1" applyAlignment="1">
      <alignment horizontal="center" vertical="center"/>
    </xf>
    <xf numFmtId="0" fontId="16" fillId="0" borderId="45" xfId="0" applyFont="1" applyBorder="1" applyAlignment="1">
      <alignment horizontal="center" vertical="top" wrapText="1"/>
    </xf>
    <xf numFmtId="0" fontId="0" fillId="0" borderId="45" xfId="0" applyBorder="1" applyAlignment="1">
      <alignment horizontal="center" vertical="top"/>
    </xf>
    <xf numFmtId="0" fontId="22" fillId="0" borderId="0" xfId="42"/>
    <xf numFmtId="165" fontId="22" fillId="35" borderId="10" xfId="42" applyNumberFormat="1" applyFill="1" applyBorder="1" applyAlignment="1">
      <alignment horizontal="left"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PAY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4C3-4703-AFB2-6EDC2E8FC3F7}"/>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4C3-4703-AFB2-6EDC2E8FC3F7}"/>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4C3-4703-AFB2-6EDC2E8FC3F7}"/>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4C3-4703-AFB2-6EDC2E8FC3F7}"/>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4C3-4703-AFB2-6EDC2E8FC3F7}"/>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4C3-4703-AFB2-6EDC2E8FC3F7}"/>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E-578A-4072-BA40-81A282ACF86A}"/>
              </c:ext>
            </c:extLst>
          </c:dPt>
          <c:dLbls>
            <c:dLbl>
              <c:idx val="0"/>
              <c:layout>
                <c:manualLayout>
                  <c:x val="0.14827927336869223"/>
                  <c:y val="-2.8216672943210059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4C3-4703-AFB2-6EDC2E8FC3F7}"/>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3-D4C3-4703-AFB2-6EDC2E8FC3F7}"/>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5-D4C3-4703-AFB2-6EDC2E8FC3F7}"/>
                </c:ext>
              </c:extLst>
            </c:dLbl>
            <c:dLbl>
              <c:idx val="3"/>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D4C3-4703-AFB2-6EDC2E8FC3F7}"/>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6="http://schemas.microsoft.com/office/drawing/2014/chart" uri="{C3380CC4-5D6E-409C-BE32-E72D297353CC}">
                  <c16:uniqueId val="{00000009-D4C3-4703-AFB2-6EDC2E8FC3F7}"/>
                </c:ext>
              </c:extLst>
            </c:dLbl>
            <c:dLbl>
              <c:idx val="5"/>
              <c:layout>
                <c:manualLayout>
                  <c:x val="-0.25378567941949248"/>
                  <c:y val="3.103834023753106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4C3-4703-AFB2-6EDC2E8FC3F7}"/>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1E-578A-4072-BA40-81A282ACF86A}"/>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 Money'!$E$22:$E$28</c:f>
              <c:strCache>
                <c:ptCount val="7"/>
                <c:pt idx="0">
                  <c:v>Charity</c:v>
                </c:pt>
                <c:pt idx="1">
                  <c:v>Food Truck</c:v>
                </c:pt>
                <c:pt idx="2">
                  <c:v>Commercial</c:v>
                </c:pt>
                <c:pt idx="3">
                  <c:v>Political</c:v>
                </c:pt>
                <c:pt idx="4">
                  <c:v>Sponsor</c:v>
                </c:pt>
                <c:pt idx="5">
                  <c:v>Marching Band</c:v>
                </c:pt>
                <c:pt idx="6">
                  <c:v>Section A</c:v>
                </c:pt>
              </c:strCache>
            </c:strRef>
          </c:cat>
          <c:val>
            <c:numRef>
              <c:f>'Chart Money'!$F$22:$F$28</c:f>
              <c:numCache>
                <c:formatCode>General</c:formatCode>
                <c:ptCount val="7"/>
                <c:pt idx="0">
                  <c:v>45</c:v>
                </c:pt>
                <c:pt idx="1">
                  <c:v>7</c:v>
                </c:pt>
                <c:pt idx="2">
                  <c:v>39</c:v>
                </c:pt>
                <c:pt idx="3">
                  <c:v>12</c:v>
                </c:pt>
                <c:pt idx="4">
                  <c:v>6</c:v>
                </c:pt>
                <c:pt idx="5">
                  <c:v>7</c:v>
                </c:pt>
                <c:pt idx="6">
                  <c:v>7</c:v>
                </c:pt>
              </c:numCache>
            </c:numRef>
          </c:val>
          <c:extLst>
            <c:ext xmlns:c16="http://schemas.microsoft.com/office/drawing/2014/chart" uri="{C3380CC4-5D6E-409C-BE32-E72D297353CC}">
              <c16:uniqueId val="{0000000C-D4C3-4703-AFB2-6EDC2E8FC3F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How many of each ENTRY type?</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DA6C-470B-9EF8-ED3875CE17F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DA6C-470B-9EF8-ED3875CE17F1}"/>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DA6C-470B-9EF8-ED3875CE17F1}"/>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DA6C-470B-9EF8-ED3875CE17F1}"/>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DA6C-470B-9EF8-ED3875CE17F1}"/>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DA6C-470B-9EF8-ED3875CE17F1}"/>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DA6C-470B-9EF8-ED3875CE17F1}"/>
              </c:ext>
            </c:extLst>
          </c:dPt>
          <c:dLbls>
            <c:dLbl>
              <c:idx val="0"/>
              <c:layout>
                <c:manualLayout>
                  <c:x val="0.26519177737093036"/>
                  <c:y val="1.5467718273797931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F00D004-39A0-4EAF-956E-92B7014B9E4F}" type="CATEGORYNAME">
                      <a:rPr lang="en-US"/>
                      <a:pPr>
                        <a:defRPr/>
                      </a:pPr>
                      <a:t>[CATEGORY NAME]</a:t>
                    </a:fld>
                    <a:r>
                      <a:rPr lang="en-US" baseline="0"/>
                      <a:t>, </a:t>
                    </a:r>
                    <a:fld id="{6136C682-26B6-47CA-9575-ACA59549FE96}" type="VALUE">
                      <a:rPr lang="en-US" baseline="0"/>
                      <a:pPr>
                        <a:defRPr/>
                      </a:pPr>
                      <a:t>[VALUE]</a:t>
                    </a:fld>
                    <a:r>
                      <a:rPr lang="en-US" baseline="0"/>
                      <a:t>,</a:t>
                    </a:r>
                    <a:br>
                      <a:rPr lang="en-US" baseline="0"/>
                    </a:br>
                    <a:r>
                      <a:rPr lang="en-US" baseline="0"/>
                      <a:t> </a:t>
                    </a:r>
                    <a:fld id="{E27221DA-2AC0-46A6-A15E-DEFF227AC012}"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DA6C-470B-9EF8-ED3875CE17F1}"/>
                </c:ext>
              </c:extLst>
            </c:dLbl>
            <c:dLbl>
              <c:idx val="1"/>
              <c:layout>
                <c:manualLayout>
                  <c:x val="2.2812195902875681E-2"/>
                  <c:y val="3.0423271550936381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3349697042362871"/>
                      <c:h val="8.3390187321113557E-2"/>
                    </c:manualLayout>
                  </c15:layout>
                </c:ext>
                <c:ext xmlns:c16="http://schemas.microsoft.com/office/drawing/2014/chart" uri="{C3380CC4-5D6E-409C-BE32-E72D297353CC}">
                  <c16:uniqueId val="{00000003-DA6C-470B-9EF8-ED3875CE17F1}"/>
                </c:ext>
              </c:extLst>
            </c:dLbl>
            <c:dLbl>
              <c:idx val="2"/>
              <c:layout>
                <c:manualLayout>
                  <c:x val="-6.8436587708627192E-2"/>
                  <c:y val="4.259258017130936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A6C-470B-9EF8-ED3875CE17F1}"/>
                </c:ext>
              </c:extLst>
            </c:dLbl>
            <c:dLbl>
              <c:idx val="3"/>
              <c:layout>
                <c:manualLayout>
                  <c:x val="-0.14827927336869223"/>
                  <c:y val="1.819000219430840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D0423A45-B24C-48F9-B002-12A5A82C68E9}" type="CATEGORYNAME">
                      <a:rPr lang="en-US"/>
                      <a:pPr>
                        <a:defRPr>
                          <a:solidFill>
                            <a:schemeClr val="accent1"/>
                          </a:solidFill>
                        </a:defRPr>
                      </a:pPr>
                      <a:t>[CATEGORY NAME]</a:t>
                    </a:fld>
                    <a:r>
                      <a:rPr lang="en-US" baseline="0"/>
                      <a:t>, </a:t>
                    </a:r>
                    <a:fld id="{8F2F372C-9A5C-40B7-9167-D7DC5E35A838}" type="VALUE">
                      <a:rPr lang="en-US" baseline="0"/>
                      <a:pPr>
                        <a:defRPr>
                          <a:solidFill>
                            <a:schemeClr val="accent1"/>
                          </a:solidFill>
                        </a:defRPr>
                      </a:pPr>
                      <a:t>[VALUE]</a:t>
                    </a:fld>
                    <a:r>
                      <a:rPr lang="en-US" baseline="0"/>
                      <a:t>,</a:t>
                    </a:r>
                    <a:br>
                      <a:rPr lang="en-US" baseline="0"/>
                    </a:br>
                    <a:r>
                      <a:rPr lang="en-US" baseline="0"/>
                      <a:t> </a:t>
                    </a:r>
                    <a:fld id="{0352164E-EDBD-4C7C-8EF6-7FDD2A30B6D4}"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0478508262011544"/>
                      <c:h val="0.12305744218310039"/>
                    </c:manualLayout>
                  </c15:layout>
                  <c15:dlblFieldTable/>
                  <c15:showDataLabelsRange val="0"/>
                </c:ext>
                <c:ext xmlns:c16="http://schemas.microsoft.com/office/drawing/2014/chart" uri="{C3380CC4-5D6E-409C-BE32-E72D297353CC}">
                  <c16:uniqueId val="{00000007-DA6C-470B-9EF8-ED3875CE17F1}"/>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layout>
                    <c:manualLayout>
                      <c:w val="0.20901674496009884"/>
                      <c:h val="8.3390187321113557E-2"/>
                    </c:manualLayout>
                  </c15:layout>
                </c:ext>
                <c:ext xmlns:c16="http://schemas.microsoft.com/office/drawing/2014/chart" uri="{C3380CC4-5D6E-409C-BE32-E72D297353CC}">
                  <c16:uniqueId val="{00000009-DA6C-470B-9EF8-ED3875CE17F1}"/>
                </c:ext>
              </c:extLst>
            </c:dLbl>
            <c:dLbl>
              <c:idx val="5"/>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642C506-240B-466A-800D-DA23EB69B771}" type="CATEGORYNAME">
                      <a:rPr lang="en-US"/>
                      <a:pPr>
                        <a:defRPr>
                          <a:solidFill>
                            <a:schemeClr val="accent1"/>
                          </a:solidFill>
                        </a:defRPr>
                      </a:pPr>
                      <a:t>[CATEGORY NAME]</a:t>
                    </a:fld>
                    <a:r>
                      <a:rPr lang="en-US" baseline="0"/>
                      <a:t>, </a:t>
                    </a:r>
                    <a:fld id="{4A0A13E6-59ED-4ABE-860B-57A652C02B9B}" type="VALUE">
                      <a:rPr lang="en-US" baseline="0"/>
                      <a:pPr>
                        <a:defRPr>
                          <a:solidFill>
                            <a:schemeClr val="accent1"/>
                          </a:solidFill>
                        </a:defRPr>
                      </a:pPr>
                      <a:t>[VALUE]</a:t>
                    </a:fld>
                    <a:br>
                      <a:rPr lang="en-US" baseline="0"/>
                    </a:br>
                    <a:r>
                      <a:rPr lang="en-US" baseline="0"/>
                      <a:t> </a:t>
                    </a:r>
                    <a:fld id="{200294E9-59B2-4547-AEBB-2C11666080BC}" type="PERCENTAGE">
                      <a:rPr lang="en-US" baseline="0"/>
                      <a:pPr>
                        <a:defRPr>
                          <a:solidFill>
                            <a:schemeClr val="accent1"/>
                          </a:solidFill>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DA6C-470B-9EF8-ED3875CE17F1}"/>
                </c:ext>
              </c:extLst>
            </c:dLbl>
            <c:dLbl>
              <c:idx val="6"/>
              <c:layout>
                <c:manualLayout>
                  <c:x val="-9.4835464422534821E-2"/>
                  <c:y val="1.3690472197920873E-2"/>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spc="0" baseline="0">
                      <a:solidFill>
                        <a:schemeClr val="accent1">
                          <a:lumMod val="60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071439568527187"/>
                      <c:h val="8.643251447620709E-2"/>
                    </c:manualLayout>
                  </c15:layout>
                </c:ext>
                <c:ext xmlns:c16="http://schemas.microsoft.com/office/drawing/2014/chart" uri="{C3380CC4-5D6E-409C-BE32-E72D297353CC}">
                  <c16:uniqueId val="{0000000D-DA6C-470B-9EF8-ED3875CE17F1}"/>
                </c:ext>
              </c:extLst>
            </c:dLbl>
            <c:spPr>
              <a:noFill/>
              <a:ln>
                <a:noFill/>
              </a:ln>
              <a:effectLst/>
            </c:spPr>
            <c:dLblPos val="outEnd"/>
            <c:showLegendKey val="0"/>
            <c:showVal val="1"/>
            <c:showCatName val="1"/>
            <c:showSerName val="0"/>
            <c:showPercent val="1"/>
            <c:showBubbleSize val="0"/>
            <c:showLeaderLines val="0"/>
            <c:extLst>
              <c:ext xmlns:c15="http://schemas.microsoft.com/office/drawing/2012/chart" uri="{CE6537A1-D6FC-4f65-9D91-7224C49458BB}"/>
            </c:extLst>
          </c:dLbls>
          <c:cat>
            <c:strRef>
              <c:f>'Chart Parade goers'!$F$24:$F$29</c:f>
              <c:strCache>
                <c:ptCount val="6"/>
                <c:pt idx="0">
                  <c:v>Charity</c:v>
                </c:pt>
                <c:pt idx="1">
                  <c:v>Commercial</c:v>
                </c:pt>
                <c:pt idx="2">
                  <c:v>Political</c:v>
                </c:pt>
                <c:pt idx="3">
                  <c:v>Marching Band</c:v>
                </c:pt>
                <c:pt idx="4">
                  <c:v>Just For Fun</c:v>
                </c:pt>
                <c:pt idx="5">
                  <c:v>Section A</c:v>
                </c:pt>
              </c:strCache>
            </c:strRef>
          </c:cat>
          <c:val>
            <c:numRef>
              <c:f>'Chart Parade goers'!$G$24:$G$29</c:f>
              <c:numCache>
                <c:formatCode>0</c:formatCode>
                <c:ptCount val="6"/>
                <c:pt idx="0" formatCode="General">
                  <c:v>906</c:v>
                </c:pt>
                <c:pt idx="1">
                  <c:v>730</c:v>
                </c:pt>
                <c:pt idx="2">
                  <c:v>280</c:v>
                </c:pt>
                <c:pt idx="3">
                  <c:v>461</c:v>
                </c:pt>
                <c:pt idx="4">
                  <c:v>36</c:v>
                </c:pt>
                <c:pt idx="5">
                  <c:v>142</c:v>
                </c:pt>
              </c:numCache>
            </c:numRef>
          </c:val>
          <c:extLst>
            <c:ext xmlns:c16="http://schemas.microsoft.com/office/drawing/2014/chart" uri="{C3380CC4-5D6E-409C-BE32-E72D297353CC}">
              <c16:uniqueId val="{0000000E-DA6C-470B-9EF8-ED3875CE17F1}"/>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2</xdr:col>
      <xdr:colOff>190500</xdr:colOff>
      <xdr:row>0</xdr:row>
      <xdr:rowOff>149087</xdr:rowOff>
    </xdr:from>
    <xdr:to>
      <xdr:col>8</xdr:col>
      <xdr:colOff>512664</xdr:colOff>
      <xdr:row>20</xdr:row>
      <xdr:rowOff>94537</xdr:rowOff>
    </xdr:to>
    <xdr:graphicFrame macro="">
      <xdr:nvGraphicFramePr>
        <xdr:cNvPr id="2" name="Chart 1">
          <a:extLst>
            <a:ext uri="{FF2B5EF4-FFF2-40B4-BE49-F238E27FC236}">
              <a16:creationId xmlns:a16="http://schemas.microsoft.com/office/drawing/2014/main" id="{834799C4-1924-4213-9784-C60DD6137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300559</xdr:colOff>
      <xdr:row>4</xdr:row>
      <xdr:rowOff>136267</xdr:rowOff>
    </xdr:from>
    <xdr:to>
      <xdr:col>9</xdr:col>
      <xdr:colOff>182317</xdr:colOff>
      <xdr:row>22</xdr:row>
      <xdr:rowOff>136268</xdr:rowOff>
    </xdr:to>
    <xdr:graphicFrame macro="">
      <xdr:nvGraphicFramePr>
        <xdr:cNvPr id="2" name="Chart 1">
          <a:extLst>
            <a:ext uri="{FF2B5EF4-FFF2-40B4-BE49-F238E27FC236}">
              <a16:creationId xmlns:a16="http://schemas.microsoft.com/office/drawing/2014/main" id="{B1A8CD94-E962-4C37-91A4-9C48DC956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17</xdr:col>
      <xdr:colOff>209550</xdr:colOff>
      <xdr:row>35</xdr:row>
      <xdr:rowOff>95250</xdr:rowOff>
    </xdr:to>
    <xdr:sp macro="" textlink="">
      <xdr:nvSpPr>
        <xdr:cNvPr id="13313" name="AutoShape 1">
          <a:extLst>
            <a:ext uri="{FF2B5EF4-FFF2-40B4-BE49-F238E27FC236}">
              <a16:creationId xmlns:a16="http://schemas.microsoft.com/office/drawing/2014/main" id="{C283055E-3F73-4352-4470-4B770AB94BD9}"/>
            </a:ext>
          </a:extLst>
        </xdr:cNvPr>
        <xdr:cNvSpPr>
          <a:spLocks noChangeAspect="1" noChangeArrowheads="1"/>
        </xdr:cNvSpPr>
      </xdr:nvSpPr>
      <xdr:spPr bwMode="auto">
        <a:xfrm>
          <a:off x="3048000" y="1143000"/>
          <a:ext cx="10115550" cy="5429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2162175</xdr:colOff>
      <xdr:row>0</xdr:row>
      <xdr:rowOff>142875</xdr:rowOff>
    </xdr:from>
    <xdr:to>
      <xdr:col>0</xdr:col>
      <xdr:colOff>12080253</xdr:colOff>
      <xdr:row>28</xdr:row>
      <xdr:rowOff>76200</xdr:rowOff>
    </xdr:to>
    <xdr:pic>
      <xdr:nvPicPr>
        <xdr:cNvPr id="3" name="Picture 2">
          <a:extLst>
            <a:ext uri="{FF2B5EF4-FFF2-40B4-BE49-F238E27FC236}">
              <a16:creationId xmlns:a16="http://schemas.microsoft.com/office/drawing/2014/main" id="{D9D5ABA6-9BC7-199B-B726-829344F81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62175" y="142875"/>
          <a:ext cx="9918078" cy="5314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lancy, James" id="{7FCAACE3-3424-468D-A1CA-E71F2BFFA311}" userId="S::James.Clancy@illinoiscomptroller.gov::d9bfeba7-fa43-4f05-bb10-a749254d95e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0" dT="2026-01-25T20:53:11.68" personId="{7FCAACE3-3424-468D-A1CA-E71F2BFFA311}" id="{C2BE9EDA-34C8-4475-9C4D-84071D79AE4D}">
    <text>They did not complete the transaction $350</text>
  </threadedComment>
  <threadedComment ref="B73" dT="2026-03-06T21:03:17.39" personId="{7FCAACE3-3424-468D-A1CA-E71F2BFFA311}" id="{95D14DA6-BAE9-426F-89D0-1C1EB0856CE0}">
    <text>Will bring on packet pick up</text>
  </threadedComment>
  <threadedComment ref="B107" dT="2026-02-26T21:18:24.44" personId="{7FCAACE3-3424-468D-A1CA-E71F2BFFA311}" id="{503A1B87-8B56-4907-A73D-E7EFBFADB0F4}">
    <text>They have been invoiced for $225</text>
  </threadedComment>
  <threadedComment ref="B145" dT="2026-02-08T16:29:01.71" personId="{7FCAACE3-3424-468D-A1CA-E71F2BFFA311}" id="{F32DE780-2432-4946-B231-08FB944DB2B9}">
    <text>Card got declined at Stripe Processing</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frank.lesko@gmail.com" TargetMode="External"/><Relationship Id="rId7" Type="http://schemas.openxmlformats.org/officeDocument/2006/relationships/printerSettings" Target="../printerSettings/printerSettings1.bin"/><Relationship Id="rId2" Type="http://schemas.openxmlformats.org/officeDocument/2006/relationships/hyperlink" Target="mailto:jthomas@midwesttech.edu" TargetMode="External"/><Relationship Id="rId1" Type="http://schemas.openxmlformats.org/officeDocument/2006/relationships/hyperlink" Target="mailto:khose@sps186.org" TargetMode="External"/><Relationship Id="rId6" Type="http://schemas.openxmlformats.org/officeDocument/2006/relationships/hyperlink" Target="mailto:oliviaknight@knightsactionpark.com" TargetMode="External"/><Relationship Id="rId5" Type="http://schemas.openxmlformats.org/officeDocument/2006/relationships/hyperlink" Target="mailto:nicnguyen81@gmail.com" TargetMode="External"/><Relationship Id="rId10" Type="http://schemas.microsoft.com/office/2017/10/relationships/threadedComment" Target="../threadedComments/threadedComment1.xml"/><Relationship Id="rId4" Type="http://schemas.openxmlformats.org/officeDocument/2006/relationships/hyperlink" Target="mailto:teresa@smilespringfield.com" TargetMode="External"/><Relationship Id="rId9"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crubinkowski@yahoo.com" TargetMode="External"/><Relationship Id="rId1" Type="http://schemas.openxmlformats.org/officeDocument/2006/relationships/hyperlink" Target="mailto:rmw1996@yahoo.co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thehouseofbrisketparis@gmail.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DD328-B6DD-47EB-98EB-5A36B853C49A}">
  <dimension ref="A1:AW145"/>
  <sheetViews>
    <sheetView tabSelected="1" zoomScale="78" zoomScaleNormal="78" workbookViewId="0">
      <pane xSplit="2" ySplit="6" topLeftCell="C7" activePane="bottomRight" state="frozen"/>
      <selection pane="topRight" activeCell="C1" sqref="C1"/>
      <selection pane="bottomLeft" activeCell="A7" sqref="A7"/>
      <selection pane="bottomRight" activeCell="C7" sqref="C7"/>
    </sheetView>
  </sheetViews>
  <sheetFormatPr defaultColWidth="8.88671875" defaultRowHeight="18" x14ac:dyDescent="0.2"/>
  <cols>
    <col min="1" max="1" width="8.88671875" style="6"/>
    <col min="2" max="2" width="74.109375" style="8" customWidth="1"/>
    <col min="3" max="3" width="12.5546875" style="18" customWidth="1"/>
    <col min="4" max="4" width="22.88671875" style="18" customWidth="1"/>
    <col min="5" max="5" width="22.88671875" style="12" customWidth="1"/>
    <col min="6" max="6" width="21.88671875" style="6" customWidth="1"/>
    <col min="7" max="7" width="20.88671875" style="18" customWidth="1"/>
    <col min="8" max="8" width="14.88671875" style="43" customWidth="1"/>
    <col min="9" max="9" width="15.109375" style="8" customWidth="1"/>
    <col min="10" max="10" width="48.88671875" style="6" customWidth="1"/>
    <col min="11" max="11" width="23.5546875" style="188" customWidth="1"/>
    <col min="12" max="12" width="38.88671875" style="8" customWidth="1"/>
    <col min="13" max="13" width="17.88671875" style="13" customWidth="1"/>
    <col min="14" max="14" width="39.44140625" style="8" customWidth="1"/>
    <col min="15" max="16" width="15.44140625" style="13" customWidth="1"/>
    <col min="17" max="17" width="20.109375" style="18" customWidth="1"/>
    <col min="18" max="18" width="12" style="18" customWidth="1"/>
    <col min="19" max="19" width="29.44140625" style="18" customWidth="1"/>
    <col min="20" max="20" width="19" style="33" customWidth="1"/>
    <col min="21" max="21" width="15" style="11" customWidth="1"/>
    <col min="22" max="22" width="17.88671875" style="11" customWidth="1"/>
    <col min="23" max="23" width="13.88671875" style="11" customWidth="1"/>
    <col min="24" max="24" width="26.88671875" style="11" customWidth="1"/>
    <col min="25" max="25" width="14.109375" style="11" customWidth="1"/>
    <col min="26" max="27" width="17.109375" style="11" customWidth="1"/>
    <col min="28" max="28" width="20.88671875" style="11" customWidth="1"/>
    <col min="29" max="29" width="17.88671875" style="46" customWidth="1"/>
    <col min="30" max="30" width="26" style="18" customWidth="1"/>
    <col min="31" max="31" width="21.88671875" style="8" customWidth="1"/>
    <col min="32" max="32" width="19.5546875" style="6" customWidth="1"/>
    <col min="33" max="33" width="8.88671875" style="6"/>
    <col min="34" max="34" width="14" style="6" customWidth="1"/>
    <col min="35" max="35" width="13.109375" style="6" customWidth="1"/>
    <col min="36" max="37" width="8.88671875" style="6"/>
    <col min="38" max="38" width="34.88671875" style="6" customWidth="1"/>
    <col min="39" max="16384" width="8.88671875" style="6"/>
  </cols>
  <sheetData>
    <row r="1" spans="1:38" ht="18.75" thickTop="1" x14ac:dyDescent="0.2">
      <c r="A1" s="276"/>
      <c r="B1" s="277" t="s">
        <v>528</v>
      </c>
      <c r="C1" s="535"/>
      <c r="D1" s="535"/>
      <c r="E1" s="278"/>
      <c r="F1" s="279"/>
      <c r="G1" s="280"/>
      <c r="H1" s="281"/>
      <c r="I1" s="281"/>
      <c r="J1" s="281"/>
      <c r="K1" s="282"/>
      <c r="L1" s="281"/>
      <c r="M1" s="283"/>
      <c r="N1" s="281"/>
      <c r="O1" s="283"/>
      <c r="P1" s="283"/>
      <c r="Q1" s="280"/>
      <c r="R1" s="280"/>
      <c r="S1" s="280"/>
      <c r="T1" s="280"/>
      <c r="U1" s="284"/>
      <c r="V1" s="284"/>
      <c r="W1" s="284"/>
      <c r="X1" s="284"/>
      <c r="Y1" s="284"/>
      <c r="Z1" s="284"/>
      <c r="AA1" s="284"/>
      <c r="AB1" s="284"/>
      <c r="AC1" s="285"/>
      <c r="AD1" s="280"/>
      <c r="AE1" s="281"/>
      <c r="AF1" s="286"/>
    </row>
    <row r="2" spans="1:38" x14ac:dyDescent="0.2">
      <c r="A2" s="287"/>
      <c r="B2" s="288" t="s">
        <v>529</v>
      </c>
      <c r="C2" s="331"/>
      <c r="D2" s="331"/>
      <c r="E2" s="289"/>
      <c r="F2" s="290"/>
      <c r="G2" s="15"/>
      <c r="H2" s="5"/>
      <c r="I2" s="5"/>
      <c r="J2" s="290"/>
      <c r="K2" s="291"/>
      <c r="L2" s="5"/>
      <c r="M2" s="292"/>
      <c r="N2" s="5"/>
      <c r="O2" s="292"/>
      <c r="P2" s="292"/>
      <c r="Q2" s="15"/>
      <c r="R2" s="15"/>
      <c r="S2" s="15"/>
      <c r="T2" s="15"/>
      <c r="U2" s="9"/>
      <c r="V2" s="9"/>
      <c r="W2" s="9"/>
      <c r="X2" s="9"/>
      <c r="Y2" s="9"/>
      <c r="Z2" s="9"/>
      <c r="AA2" s="9"/>
      <c r="AB2" s="9"/>
      <c r="AC2" s="293"/>
      <c r="AD2" s="15"/>
      <c r="AE2" s="5"/>
      <c r="AF2" s="294"/>
    </row>
    <row r="3" spans="1:38" x14ac:dyDescent="0.2">
      <c r="A3" s="287"/>
      <c r="B3" s="295" t="s">
        <v>530</v>
      </c>
      <c r="C3" s="454"/>
      <c r="D3" s="454"/>
      <c r="E3" s="289"/>
      <c r="F3" s="290"/>
      <c r="G3" s="15"/>
      <c r="H3" s="5"/>
      <c r="I3" s="5"/>
      <c r="J3" s="290"/>
      <c r="K3" s="291"/>
      <c r="L3" s="5"/>
      <c r="M3" s="292"/>
      <c r="N3" s="5"/>
      <c r="O3" s="292"/>
      <c r="P3" s="292"/>
      <c r="Q3" s="15"/>
      <c r="R3" s="15"/>
      <c r="S3" s="15"/>
      <c r="T3" s="15"/>
      <c r="U3" s="9"/>
      <c r="V3" s="9"/>
      <c r="W3" s="9"/>
      <c r="X3" s="9"/>
      <c r="Y3" s="9"/>
      <c r="Z3" s="9"/>
      <c r="AA3" s="9"/>
      <c r="AB3" s="9"/>
      <c r="AC3" s="293"/>
      <c r="AD3" s="15"/>
      <c r="AE3" s="5"/>
      <c r="AF3" s="294"/>
    </row>
    <row r="4" spans="1:38" x14ac:dyDescent="0.2">
      <c r="A4" s="287"/>
      <c r="B4" s="296" t="s">
        <v>531</v>
      </c>
      <c r="C4" s="362"/>
      <c r="D4" s="362"/>
      <c r="E4" s="289"/>
      <c r="F4" s="290"/>
      <c r="G4" s="15"/>
      <c r="H4" s="5"/>
      <c r="I4" s="5"/>
      <c r="J4" s="290"/>
      <c r="K4" s="291"/>
      <c r="L4" s="5"/>
      <c r="M4" s="292"/>
      <c r="N4" s="5"/>
      <c r="O4" s="292"/>
      <c r="P4" s="292"/>
      <c r="Q4" s="15"/>
      <c r="R4" s="15"/>
      <c r="S4" s="15"/>
      <c r="T4" s="15"/>
      <c r="U4" s="9"/>
      <c r="V4" s="9"/>
      <c r="W4" s="9"/>
      <c r="X4" s="9"/>
      <c r="Y4" s="9"/>
      <c r="Z4" s="9"/>
      <c r="AA4" s="9"/>
      <c r="AB4" s="9"/>
      <c r="AC4" s="293"/>
      <c r="AD4" s="15"/>
      <c r="AE4" s="5"/>
      <c r="AF4" s="294"/>
    </row>
    <row r="5" spans="1:38" x14ac:dyDescent="0.2">
      <c r="A5" s="297" t="s">
        <v>537</v>
      </c>
      <c r="B5" s="5"/>
      <c r="C5" s="15"/>
      <c r="D5" s="15"/>
      <c r="E5" s="289"/>
      <c r="F5" s="290"/>
      <c r="G5" s="15"/>
      <c r="H5" s="5"/>
      <c r="I5" s="5"/>
      <c r="J5" s="290"/>
      <c r="K5" s="291"/>
      <c r="L5" s="5"/>
      <c r="M5" s="292"/>
      <c r="N5" s="5"/>
      <c r="O5" s="292"/>
      <c r="P5" s="292"/>
      <c r="Q5" s="15"/>
      <c r="R5" s="15"/>
      <c r="S5" s="15"/>
      <c r="T5" s="15"/>
      <c r="U5" s="9"/>
      <c r="V5" s="9"/>
      <c r="W5" s="9"/>
      <c r="X5" s="9"/>
      <c r="Y5" s="9"/>
      <c r="Z5" s="9"/>
      <c r="AA5" s="9"/>
      <c r="AB5" s="9"/>
      <c r="AC5" s="293"/>
      <c r="AD5" s="15"/>
      <c r="AE5" s="5"/>
      <c r="AF5" s="294"/>
    </row>
    <row r="6" spans="1:38" s="1" customFormat="1" ht="47.25" x14ac:dyDescent="0.25">
      <c r="A6" s="298"/>
      <c r="B6" s="247" t="s">
        <v>305</v>
      </c>
      <c r="C6" s="247" t="s">
        <v>1180</v>
      </c>
      <c r="D6" s="247" t="s">
        <v>1187</v>
      </c>
      <c r="E6" s="299" t="s">
        <v>12</v>
      </c>
      <c r="F6" s="247" t="s">
        <v>18</v>
      </c>
      <c r="G6" s="247" t="s">
        <v>2</v>
      </c>
      <c r="H6" s="24" t="s">
        <v>49</v>
      </c>
      <c r="I6" s="24" t="s">
        <v>50</v>
      </c>
      <c r="J6" s="24" t="s">
        <v>28</v>
      </c>
      <c r="K6" s="249" t="s">
        <v>51</v>
      </c>
      <c r="L6" s="24" t="s">
        <v>313</v>
      </c>
      <c r="M6" s="250" t="s">
        <v>53</v>
      </c>
      <c r="N6" s="24" t="s">
        <v>321</v>
      </c>
      <c r="O6" s="250" t="s">
        <v>599</v>
      </c>
      <c r="P6" s="250" t="s">
        <v>492</v>
      </c>
      <c r="Q6" s="24" t="s">
        <v>55</v>
      </c>
      <c r="R6" s="24" t="s">
        <v>54</v>
      </c>
      <c r="S6" s="24" t="s">
        <v>30</v>
      </c>
      <c r="T6" s="247" t="s">
        <v>8</v>
      </c>
      <c r="U6" s="300" t="s">
        <v>38</v>
      </c>
      <c r="V6" s="300" t="s">
        <v>419</v>
      </c>
      <c r="W6" s="300" t="s">
        <v>16</v>
      </c>
      <c r="X6" s="300" t="s">
        <v>420</v>
      </c>
      <c r="Y6" s="300" t="s">
        <v>812</v>
      </c>
      <c r="Z6" s="300" t="s">
        <v>438</v>
      </c>
      <c r="AA6" s="300" t="s">
        <v>813</v>
      </c>
      <c r="AB6" s="300" t="s">
        <v>418</v>
      </c>
      <c r="AC6" s="301" t="s">
        <v>814</v>
      </c>
      <c r="AD6" s="24" t="s">
        <v>15</v>
      </c>
      <c r="AE6" s="247" t="s">
        <v>10</v>
      </c>
      <c r="AF6" s="254" t="s">
        <v>62</v>
      </c>
      <c r="AH6" s="56" t="s">
        <v>23</v>
      </c>
      <c r="AI6" s="56" t="s">
        <v>25</v>
      </c>
      <c r="AJ6" s="56" t="s">
        <v>27</v>
      </c>
      <c r="AK6" s="55"/>
      <c r="AL6" s="1" t="s">
        <v>839</v>
      </c>
    </row>
    <row r="7" spans="1:38" s="14" customFormat="1" ht="18" customHeight="1" x14ac:dyDescent="0.2">
      <c r="A7" s="302">
        <v>1</v>
      </c>
      <c r="B7" s="303" t="s">
        <v>304</v>
      </c>
      <c r="C7" s="321" t="s">
        <v>1181</v>
      </c>
      <c r="D7" s="321">
        <v>19</v>
      </c>
      <c r="E7" s="304">
        <v>45944</v>
      </c>
      <c r="F7" s="305" t="str">
        <f>IF(W7&lt;&gt;0,"Paid", " ")</f>
        <v>Paid</v>
      </c>
      <c r="G7" s="305" t="s">
        <v>3</v>
      </c>
      <c r="H7" s="306" t="s">
        <v>302</v>
      </c>
      <c r="I7" s="306" t="s">
        <v>303</v>
      </c>
      <c r="J7" s="307" t="s">
        <v>317</v>
      </c>
      <c r="K7" s="308">
        <v>2174164272</v>
      </c>
      <c r="L7" s="306" t="s">
        <v>318</v>
      </c>
      <c r="M7" s="305">
        <v>35</v>
      </c>
      <c r="N7" s="307" t="s">
        <v>342</v>
      </c>
      <c r="O7" s="305"/>
      <c r="P7" s="305"/>
      <c r="Q7" s="305">
        <v>1</v>
      </c>
      <c r="R7" s="305"/>
      <c r="S7" s="305"/>
      <c r="T7" s="305" t="s">
        <v>19</v>
      </c>
      <c r="U7" s="309">
        <v>300</v>
      </c>
      <c r="V7" s="309">
        <v>9</v>
      </c>
      <c r="W7" s="310">
        <f>IF(U7=" "," ",U7-AB7)</f>
        <v>282.3</v>
      </c>
      <c r="X7" s="309">
        <v>8.6999999999999993</v>
      </c>
      <c r="Y7" s="311">
        <f t="shared" ref="Y7:Y21" si="0">IF(V7&lt;&gt;"",(V7/U7),"")</f>
        <v>0.03</v>
      </c>
      <c r="Z7" s="309"/>
      <c r="AA7" s="311" t="str">
        <f>IF(Z7&lt;&gt;"",(Z7/U7),"")</f>
        <v/>
      </c>
      <c r="AB7" s="310">
        <f t="shared" ref="AB7:AB38" si="1">IF(U7="","",(X7+V7+Z7))</f>
        <v>17.7</v>
      </c>
      <c r="AC7" s="311">
        <f>IF(AB7&lt;&gt;"",(AB7/U7),"")</f>
        <v>5.8999999999999997E-2</v>
      </c>
      <c r="AD7" s="305" t="str">
        <f t="shared" ref="AD7:AD38" si="2">CONCATENATE(H7," ",I7)</f>
        <v>Monica Gordon</v>
      </c>
      <c r="AE7" s="303" t="s">
        <v>11</v>
      </c>
      <c r="AF7" s="312" t="str">
        <f t="shared" ref="AF7:AF19" si="3">IF(T7="Check",U7,"")</f>
        <v/>
      </c>
      <c r="AG7" s="236"/>
      <c r="AH7" s="236"/>
      <c r="AI7" s="236"/>
      <c r="AJ7" s="236"/>
      <c r="AK7" s="236"/>
      <c r="AL7" s="235">
        <f>IF(T7="Online - Stripe",U7,"")</f>
        <v>300</v>
      </c>
    </row>
    <row r="8" spans="1:38" s="14" customFormat="1" ht="18" customHeight="1" x14ac:dyDescent="0.2">
      <c r="A8" s="302">
        <v>2</v>
      </c>
      <c r="B8" s="303" t="s">
        <v>301</v>
      </c>
      <c r="C8" s="321" t="s">
        <v>1181</v>
      </c>
      <c r="D8" s="321">
        <v>24</v>
      </c>
      <c r="E8" s="304">
        <v>45953</v>
      </c>
      <c r="F8" s="305" t="str">
        <f>IF(W8&lt;&gt;0,"Paid", " ")</f>
        <v>Paid</v>
      </c>
      <c r="G8" s="305" t="s">
        <v>3</v>
      </c>
      <c r="H8" s="306" t="s">
        <v>298</v>
      </c>
      <c r="I8" s="306" t="s">
        <v>300</v>
      </c>
      <c r="J8" s="307" t="s">
        <v>299</v>
      </c>
      <c r="K8" s="313">
        <v>2175250001</v>
      </c>
      <c r="L8" s="303" t="s">
        <v>450</v>
      </c>
      <c r="M8" s="305">
        <v>40</v>
      </c>
      <c r="N8" s="303"/>
      <c r="O8" s="305"/>
      <c r="P8" s="305"/>
      <c r="Q8" s="305">
        <v>3</v>
      </c>
      <c r="R8" s="305">
        <v>1</v>
      </c>
      <c r="S8" s="303" t="s">
        <v>449</v>
      </c>
      <c r="T8" s="305" t="s">
        <v>19</v>
      </c>
      <c r="U8" s="309">
        <v>300</v>
      </c>
      <c r="V8" s="309">
        <v>9</v>
      </c>
      <c r="W8" s="310">
        <f>IF(U8=" "," ",U8-AB8)</f>
        <v>282.3</v>
      </c>
      <c r="X8" s="309">
        <v>8.6999999999999993</v>
      </c>
      <c r="Y8" s="311">
        <f t="shared" si="0"/>
        <v>0.03</v>
      </c>
      <c r="Z8" s="309"/>
      <c r="AA8" s="311" t="str">
        <f>IF(Z8&lt;&gt;"",(Z8/U8),"")</f>
        <v/>
      </c>
      <c r="AB8" s="310">
        <f t="shared" si="1"/>
        <v>17.7</v>
      </c>
      <c r="AC8" s="311">
        <f>IF(AB8&lt;&gt;"",(AB8/U8),"")</f>
        <v>5.8999999999999997E-2</v>
      </c>
      <c r="AD8" s="305" t="str">
        <f t="shared" si="2"/>
        <v>Sandy Ray</v>
      </c>
      <c r="AE8" s="303" t="s">
        <v>11</v>
      </c>
      <c r="AF8" s="312" t="str">
        <f t="shared" si="3"/>
        <v/>
      </c>
      <c r="AG8" s="236"/>
      <c r="AH8" s="236" t="s">
        <v>4</v>
      </c>
      <c r="AI8" s="236" t="s">
        <v>19</v>
      </c>
      <c r="AJ8" s="236" t="s">
        <v>323</v>
      </c>
      <c r="AK8" s="236"/>
      <c r="AL8" s="235">
        <f>IF(T8="Online - Stripe",U8,"")</f>
        <v>300</v>
      </c>
    </row>
    <row r="9" spans="1:38" s="1" customFormat="1" x14ac:dyDescent="0.25">
      <c r="A9" s="302">
        <v>3</v>
      </c>
      <c r="B9" s="508" t="s">
        <v>1159</v>
      </c>
      <c r="C9" s="509" t="s">
        <v>1182</v>
      </c>
      <c r="D9" s="361">
        <v>4</v>
      </c>
      <c r="E9" s="509">
        <v>45965</v>
      </c>
      <c r="F9" s="509" t="s">
        <v>712</v>
      </c>
      <c r="G9" s="361" t="s">
        <v>24</v>
      </c>
      <c r="H9" s="510" t="s">
        <v>1160</v>
      </c>
      <c r="I9" s="511" t="s">
        <v>744</v>
      </c>
      <c r="J9" s="568" t="s">
        <v>1161</v>
      </c>
      <c r="K9" s="512">
        <v>8472173909</v>
      </c>
      <c r="L9" s="510" t="s">
        <v>1162</v>
      </c>
      <c r="M9" s="513">
        <v>145</v>
      </c>
      <c r="N9" s="361"/>
      <c r="O9" s="513"/>
      <c r="P9" s="513"/>
      <c r="Q9" s="513"/>
      <c r="R9" s="513"/>
      <c r="S9" s="540"/>
      <c r="T9" s="361"/>
      <c r="U9" s="514">
        <v>0</v>
      </c>
      <c r="V9" s="514"/>
      <c r="W9" s="514">
        <f>IF(F9="","",U9-AB9)</f>
        <v>0</v>
      </c>
      <c r="X9" s="514"/>
      <c r="Y9" s="515" t="str">
        <f t="shared" si="0"/>
        <v/>
      </c>
      <c r="Z9" s="514"/>
      <c r="AA9" s="515"/>
      <c r="AB9" s="514">
        <f t="shared" si="1"/>
        <v>0</v>
      </c>
      <c r="AC9" s="515" t="e">
        <f>IF(G139="Free","",IF(AB9&lt;&gt;"",(AB9/U9),""))</f>
        <v>#DIV/0!</v>
      </c>
      <c r="AD9" s="361" t="str">
        <f t="shared" si="2"/>
        <v>Bill Mitchell</v>
      </c>
      <c r="AE9" s="510" t="s">
        <v>11</v>
      </c>
      <c r="AF9" s="516" t="str">
        <f t="shared" si="3"/>
        <v/>
      </c>
      <c r="AG9" s="237"/>
      <c r="AH9" s="236" t="s">
        <v>3</v>
      </c>
      <c r="AI9" s="236" t="s">
        <v>9</v>
      </c>
      <c r="AJ9" s="236" t="s">
        <v>11</v>
      </c>
      <c r="AK9" s="237"/>
      <c r="AL9" s="235">
        <f t="shared" ref="AL9:AL40" si="4">IF(T10="Online - Stripe",U10,"")</f>
        <v>300</v>
      </c>
    </row>
    <row r="10" spans="1:38" s="14" customFormat="1" x14ac:dyDescent="0.25">
      <c r="A10" s="302">
        <v>4</v>
      </c>
      <c r="B10" s="322" t="s">
        <v>1219</v>
      </c>
      <c r="C10" s="584" t="s">
        <v>1183</v>
      </c>
      <c r="D10" s="585">
        <v>9</v>
      </c>
      <c r="E10" s="304">
        <v>45965</v>
      </c>
      <c r="F10" s="305" t="str">
        <f t="shared" ref="F10:F19" si="5">IF(W10&lt;&gt;0,"Paid", " ")</f>
        <v>Paid</v>
      </c>
      <c r="G10" s="305" t="s">
        <v>3</v>
      </c>
      <c r="H10" s="306" t="s">
        <v>1</v>
      </c>
      <c r="I10" s="303" t="s">
        <v>0</v>
      </c>
      <c r="J10" s="586" t="s">
        <v>319</v>
      </c>
      <c r="K10" s="313">
        <v>2522167853</v>
      </c>
      <c r="L10" s="306" t="s">
        <v>320</v>
      </c>
      <c r="M10" s="305">
        <v>50</v>
      </c>
      <c r="N10" s="306" t="s">
        <v>322</v>
      </c>
      <c r="O10" s="305" t="s">
        <v>714</v>
      </c>
      <c r="P10" s="305"/>
      <c r="Q10" s="321">
        <v>1</v>
      </c>
      <c r="R10" s="321"/>
      <c r="S10" s="303" t="s">
        <v>1220</v>
      </c>
      <c r="T10" s="305" t="s">
        <v>19</v>
      </c>
      <c r="U10" s="587">
        <v>300</v>
      </c>
      <c r="V10" s="587"/>
      <c r="W10" s="310">
        <v>350</v>
      </c>
      <c r="X10" s="587"/>
      <c r="Y10" s="311" t="str">
        <f t="shared" si="0"/>
        <v/>
      </c>
      <c r="Z10" s="587"/>
      <c r="AA10" s="311" t="str">
        <f t="shared" ref="AA10:AA41" si="6">IF(Z10&lt;&gt;"",(Z10/U10),"")</f>
        <v/>
      </c>
      <c r="AB10" s="310">
        <f t="shared" si="1"/>
        <v>0</v>
      </c>
      <c r="AC10" s="311">
        <f t="shared" ref="AC10:AC41" si="7">IF(AB10&lt;&gt;"",(AB10/U10),"")</f>
        <v>0</v>
      </c>
      <c r="AD10" s="305" t="str">
        <f t="shared" si="2"/>
        <v>Hannah Sutton</v>
      </c>
      <c r="AE10" s="303" t="s">
        <v>11</v>
      </c>
      <c r="AF10" s="312">
        <v>350</v>
      </c>
      <c r="AG10" s="236"/>
      <c r="AH10" s="236" t="s">
        <v>6</v>
      </c>
      <c r="AI10" s="236" t="s">
        <v>26</v>
      </c>
      <c r="AJ10" s="237" t="s">
        <v>28</v>
      </c>
      <c r="AK10" s="236"/>
      <c r="AL10" s="235">
        <f t="shared" si="4"/>
        <v>350</v>
      </c>
    </row>
    <row r="11" spans="1:38" s="1" customFormat="1" x14ac:dyDescent="0.25">
      <c r="A11" s="302">
        <v>5</v>
      </c>
      <c r="B11" s="306" t="s">
        <v>325</v>
      </c>
      <c r="C11" s="305" t="s">
        <v>1181</v>
      </c>
      <c r="D11" s="305">
        <v>5</v>
      </c>
      <c r="E11" s="304">
        <v>45977</v>
      </c>
      <c r="F11" s="305" t="str">
        <f t="shared" si="5"/>
        <v>Paid</v>
      </c>
      <c r="G11" s="305" t="s">
        <v>5</v>
      </c>
      <c r="H11" s="306" t="s">
        <v>44</v>
      </c>
      <c r="I11" s="306" t="s">
        <v>326</v>
      </c>
      <c r="J11" s="307" t="s">
        <v>324</v>
      </c>
      <c r="K11" s="308">
        <v>2173416361</v>
      </c>
      <c r="L11" s="303" t="s">
        <v>327</v>
      </c>
      <c r="M11" s="305">
        <v>50</v>
      </c>
      <c r="N11" s="303" t="s">
        <v>329</v>
      </c>
      <c r="O11" s="305" t="s">
        <v>714</v>
      </c>
      <c r="P11" s="305" t="s">
        <v>493</v>
      </c>
      <c r="Q11" s="321">
        <v>1</v>
      </c>
      <c r="R11" s="321" t="s">
        <v>328</v>
      </c>
      <c r="S11" s="321"/>
      <c r="T11" s="305" t="s">
        <v>19</v>
      </c>
      <c r="U11" s="310">
        <v>350</v>
      </c>
      <c r="V11" s="310">
        <v>10.45</v>
      </c>
      <c r="W11" s="310">
        <f t="shared" ref="W11:W19" si="8">IF(U11=" "," ",U11-AB11)</f>
        <v>329.4</v>
      </c>
      <c r="X11" s="310">
        <v>10.15</v>
      </c>
      <c r="Y11" s="311">
        <f t="shared" si="0"/>
        <v>2.9857142857142856E-2</v>
      </c>
      <c r="Z11" s="310"/>
      <c r="AA11" s="311" t="str">
        <f t="shared" si="6"/>
        <v/>
      </c>
      <c r="AB11" s="310">
        <f t="shared" si="1"/>
        <v>20.6</v>
      </c>
      <c r="AC11" s="311">
        <f t="shared" si="7"/>
        <v>5.8857142857142858E-2</v>
      </c>
      <c r="AD11" s="305" t="str">
        <f t="shared" si="2"/>
        <v>David Timm</v>
      </c>
      <c r="AE11" s="303" t="s">
        <v>11</v>
      </c>
      <c r="AF11" s="312" t="str">
        <f t="shared" si="3"/>
        <v/>
      </c>
      <c r="AG11" s="237"/>
      <c r="AH11" s="236" t="s">
        <v>523</v>
      </c>
      <c r="AI11" s="236" t="s">
        <v>31</v>
      </c>
      <c r="AJ11" s="236" t="s">
        <v>29</v>
      </c>
      <c r="AK11" s="237"/>
      <c r="AL11" s="235">
        <f t="shared" si="4"/>
        <v>300</v>
      </c>
    </row>
    <row r="12" spans="1:38" s="14" customFormat="1" x14ac:dyDescent="0.2">
      <c r="A12" s="302">
        <v>6</v>
      </c>
      <c r="B12" s="306" t="s">
        <v>66</v>
      </c>
      <c r="C12" s="305" t="s">
        <v>1183</v>
      </c>
      <c r="D12" s="305">
        <v>1</v>
      </c>
      <c r="E12" s="304">
        <v>45999</v>
      </c>
      <c r="F12" s="305" t="str">
        <f t="shared" si="5"/>
        <v>Paid</v>
      </c>
      <c r="G12" s="305" t="s">
        <v>3</v>
      </c>
      <c r="H12" s="306" t="s">
        <v>65</v>
      </c>
      <c r="I12" s="306" t="s">
        <v>311</v>
      </c>
      <c r="J12" s="307" t="s">
        <v>64</v>
      </c>
      <c r="K12" s="313">
        <v>2178992878</v>
      </c>
      <c r="L12" s="322" t="s">
        <v>312</v>
      </c>
      <c r="M12" s="305"/>
      <c r="N12" s="322" t="s">
        <v>342</v>
      </c>
      <c r="O12" s="305"/>
      <c r="P12" s="305"/>
      <c r="Q12" s="305"/>
      <c r="R12" s="305"/>
      <c r="S12" s="305"/>
      <c r="T12" s="305" t="s">
        <v>19</v>
      </c>
      <c r="U12" s="309">
        <v>300</v>
      </c>
      <c r="V12" s="309">
        <v>9</v>
      </c>
      <c r="W12" s="310">
        <f t="shared" si="8"/>
        <v>282</v>
      </c>
      <c r="X12" s="309"/>
      <c r="Y12" s="311">
        <f t="shared" si="0"/>
        <v>0.03</v>
      </c>
      <c r="Z12" s="309">
        <v>9</v>
      </c>
      <c r="AA12" s="311">
        <f t="shared" si="6"/>
        <v>0.03</v>
      </c>
      <c r="AB12" s="310">
        <f t="shared" si="1"/>
        <v>18</v>
      </c>
      <c r="AC12" s="311">
        <f t="shared" si="7"/>
        <v>0.06</v>
      </c>
      <c r="AD12" s="305" t="str">
        <f t="shared" si="2"/>
        <v>Scott Homier</v>
      </c>
      <c r="AE12" s="303" t="s">
        <v>323</v>
      </c>
      <c r="AF12" s="312" t="str">
        <f t="shared" si="3"/>
        <v/>
      </c>
      <c r="AG12" s="236"/>
      <c r="AH12" s="236" t="s">
        <v>24</v>
      </c>
      <c r="AI12" s="236" t="s">
        <v>39</v>
      </c>
      <c r="AJ12" s="236"/>
      <c r="AK12" s="236"/>
      <c r="AL12" s="235">
        <f t="shared" si="4"/>
        <v>300</v>
      </c>
    </row>
    <row r="13" spans="1:38" s="14" customFormat="1" x14ac:dyDescent="0.2">
      <c r="A13" s="302">
        <v>7</v>
      </c>
      <c r="B13" s="303" t="s">
        <v>413</v>
      </c>
      <c r="C13" s="321" t="s">
        <v>1184</v>
      </c>
      <c r="D13" s="321">
        <v>29</v>
      </c>
      <c r="E13" s="304">
        <v>46006</v>
      </c>
      <c r="F13" s="305" t="str">
        <f t="shared" si="5"/>
        <v>Paid</v>
      </c>
      <c r="G13" s="305" t="s">
        <v>3</v>
      </c>
      <c r="H13" s="306" t="s">
        <v>415</v>
      </c>
      <c r="I13" s="306" t="s">
        <v>414</v>
      </c>
      <c r="J13" s="497" t="s">
        <v>416</v>
      </c>
      <c r="K13" s="313">
        <v>2175463333</v>
      </c>
      <c r="L13" s="303" t="s">
        <v>417</v>
      </c>
      <c r="M13" s="305">
        <v>35</v>
      </c>
      <c r="N13" s="303" t="s">
        <v>342</v>
      </c>
      <c r="O13" s="305"/>
      <c r="P13" s="305"/>
      <c r="Q13" s="321">
        <v>1</v>
      </c>
      <c r="R13" s="321"/>
      <c r="S13" s="321"/>
      <c r="T13" s="305" t="s">
        <v>19</v>
      </c>
      <c r="U13" s="310">
        <v>300</v>
      </c>
      <c r="V13" s="310">
        <v>9</v>
      </c>
      <c r="W13" s="310">
        <f t="shared" si="8"/>
        <v>282</v>
      </c>
      <c r="X13" s="310"/>
      <c r="Y13" s="311">
        <f t="shared" si="0"/>
        <v>0.03</v>
      </c>
      <c r="Z13" s="310">
        <v>9</v>
      </c>
      <c r="AA13" s="311">
        <f t="shared" si="6"/>
        <v>0.03</v>
      </c>
      <c r="AB13" s="310">
        <f t="shared" si="1"/>
        <v>18</v>
      </c>
      <c r="AC13" s="311">
        <f t="shared" si="7"/>
        <v>0.06</v>
      </c>
      <c r="AD13" s="305" t="str">
        <f t="shared" si="2"/>
        <v>Teresa Davidsmeier</v>
      </c>
      <c r="AE13" s="303" t="s">
        <v>323</v>
      </c>
      <c r="AF13" s="312" t="str">
        <f t="shared" si="3"/>
        <v/>
      </c>
      <c r="AG13" s="236"/>
      <c r="AH13" s="236" t="s">
        <v>5</v>
      </c>
      <c r="AI13" s="236" t="s">
        <v>909</v>
      </c>
      <c r="AJ13" s="236"/>
      <c r="AK13" s="236"/>
      <c r="AL13" s="235">
        <f t="shared" si="4"/>
        <v>300</v>
      </c>
    </row>
    <row r="14" spans="1:38" s="14" customFormat="1" x14ac:dyDescent="0.2">
      <c r="A14" s="302">
        <v>8</v>
      </c>
      <c r="B14" s="306" t="s">
        <v>364</v>
      </c>
      <c r="C14" s="305" t="s">
        <v>1186</v>
      </c>
      <c r="D14" s="305">
        <v>3</v>
      </c>
      <c r="E14" s="323">
        <v>46009</v>
      </c>
      <c r="F14" s="305" t="str">
        <f t="shared" si="5"/>
        <v>Paid</v>
      </c>
      <c r="G14" s="305" t="s">
        <v>3</v>
      </c>
      <c r="H14" s="306" t="s">
        <v>423</v>
      </c>
      <c r="I14" s="306" t="s">
        <v>424</v>
      </c>
      <c r="J14" s="307" t="s">
        <v>425</v>
      </c>
      <c r="K14" s="313">
        <v>2174145730</v>
      </c>
      <c r="L14" s="303" t="s">
        <v>426</v>
      </c>
      <c r="M14" s="305"/>
      <c r="N14" s="303" t="s">
        <v>342</v>
      </c>
      <c r="O14" s="305"/>
      <c r="P14" s="305"/>
      <c r="Q14" s="321"/>
      <c r="R14" s="321"/>
      <c r="S14" s="321"/>
      <c r="T14" s="305" t="s">
        <v>19</v>
      </c>
      <c r="U14" s="324">
        <v>300</v>
      </c>
      <c r="V14" s="324">
        <v>9</v>
      </c>
      <c r="W14" s="310">
        <f t="shared" si="8"/>
        <v>282</v>
      </c>
      <c r="X14" s="324"/>
      <c r="Y14" s="311">
        <f t="shared" si="0"/>
        <v>0.03</v>
      </c>
      <c r="Z14" s="324">
        <v>9</v>
      </c>
      <c r="AA14" s="311">
        <f t="shared" si="6"/>
        <v>0.03</v>
      </c>
      <c r="AB14" s="310">
        <f t="shared" si="1"/>
        <v>18</v>
      </c>
      <c r="AC14" s="311">
        <f t="shared" si="7"/>
        <v>0.06</v>
      </c>
      <c r="AD14" s="305" t="str">
        <f t="shared" si="2"/>
        <v>Chad Fowler</v>
      </c>
      <c r="AE14" s="303" t="s">
        <v>323</v>
      </c>
      <c r="AF14" s="312" t="str">
        <f t="shared" si="3"/>
        <v/>
      </c>
      <c r="AG14" s="236"/>
      <c r="AH14" s="236" t="s">
        <v>909</v>
      </c>
      <c r="AI14" s="236" t="s">
        <v>711</v>
      </c>
      <c r="AJ14" s="236"/>
      <c r="AK14" s="236"/>
      <c r="AL14" s="235">
        <f t="shared" si="4"/>
        <v>50</v>
      </c>
    </row>
    <row r="15" spans="1:38" s="14" customFormat="1" x14ac:dyDescent="0.2">
      <c r="A15" s="302">
        <v>9</v>
      </c>
      <c r="B15" s="303" t="s">
        <v>427</v>
      </c>
      <c r="C15" s="321" t="s">
        <v>1183</v>
      </c>
      <c r="D15" s="321">
        <v>3</v>
      </c>
      <c r="E15" s="323">
        <v>46009</v>
      </c>
      <c r="F15" s="305" t="str">
        <f t="shared" si="5"/>
        <v>Paid</v>
      </c>
      <c r="G15" s="305" t="s">
        <v>4</v>
      </c>
      <c r="H15" s="303" t="s">
        <v>428</v>
      </c>
      <c r="I15" s="306" t="s">
        <v>429</v>
      </c>
      <c r="J15" s="322" t="s">
        <v>430</v>
      </c>
      <c r="K15" s="313">
        <v>2177256563</v>
      </c>
      <c r="L15" s="306" t="s">
        <v>431</v>
      </c>
      <c r="M15" s="305"/>
      <c r="N15" s="303" t="s">
        <v>342</v>
      </c>
      <c r="O15" s="305"/>
      <c r="P15" s="305"/>
      <c r="Q15" s="325"/>
      <c r="R15" s="321"/>
      <c r="S15" s="321"/>
      <c r="T15" s="305" t="s">
        <v>19</v>
      </c>
      <c r="U15" s="324">
        <v>50</v>
      </c>
      <c r="V15" s="310">
        <v>1.75</v>
      </c>
      <c r="W15" s="310">
        <f t="shared" si="8"/>
        <v>46.75</v>
      </c>
      <c r="X15" s="310"/>
      <c r="Y15" s="311">
        <f t="shared" si="0"/>
        <v>3.5000000000000003E-2</v>
      </c>
      <c r="Z15" s="310">
        <v>1.5</v>
      </c>
      <c r="AA15" s="311">
        <f t="shared" si="6"/>
        <v>0.03</v>
      </c>
      <c r="AB15" s="310">
        <f t="shared" si="1"/>
        <v>3.25</v>
      </c>
      <c r="AC15" s="311">
        <f t="shared" si="7"/>
        <v>6.5000000000000002E-2</v>
      </c>
      <c r="AD15" s="305" t="str">
        <f t="shared" si="2"/>
        <v>Trenton Thompson</v>
      </c>
      <c r="AE15" s="303" t="s">
        <v>323</v>
      </c>
      <c r="AF15" s="312" t="str">
        <f t="shared" si="3"/>
        <v/>
      </c>
      <c r="AG15" s="236"/>
      <c r="AH15" s="236" t="s">
        <v>37</v>
      </c>
      <c r="AI15" s="236" t="s">
        <v>910</v>
      </c>
      <c r="AJ15" s="236"/>
      <c r="AK15" s="236"/>
      <c r="AL15" s="235">
        <f t="shared" si="4"/>
        <v>350</v>
      </c>
    </row>
    <row r="16" spans="1:38" s="14" customFormat="1" ht="18" customHeight="1" x14ac:dyDescent="0.2">
      <c r="A16" s="302">
        <v>10</v>
      </c>
      <c r="B16" s="326" t="s">
        <v>221</v>
      </c>
      <c r="C16" s="536" t="s">
        <v>1185</v>
      </c>
      <c r="D16" s="305">
        <v>5</v>
      </c>
      <c r="E16" s="323" t="s">
        <v>435</v>
      </c>
      <c r="F16" s="305" t="str">
        <f t="shared" si="5"/>
        <v>Paid</v>
      </c>
      <c r="G16" s="305" t="s">
        <v>5</v>
      </c>
      <c r="H16" s="306" t="s">
        <v>433</v>
      </c>
      <c r="I16" s="306" t="s">
        <v>434</v>
      </c>
      <c r="J16" s="307" t="s">
        <v>436</v>
      </c>
      <c r="K16" s="313">
        <v>2175535958</v>
      </c>
      <c r="L16" s="303" t="s">
        <v>437</v>
      </c>
      <c r="M16" s="305"/>
      <c r="N16" s="303" t="s">
        <v>342</v>
      </c>
      <c r="O16" s="305"/>
      <c r="P16" s="305"/>
      <c r="Q16" s="321"/>
      <c r="R16" s="321"/>
      <c r="S16" s="321"/>
      <c r="T16" s="305" t="s">
        <v>19</v>
      </c>
      <c r="U16" s="324">
        <v>350</v>
      </c>
      <c r="V16" s="324">
        <v>10.45</v>
      </c>
      <c r="W16" s="310">
        <f t="shared" si="8"/>
        <v>329.05</v>
      </c>
      <c r="X16" s="324"/>
      <c r="Y16" s="311">
        <f t="shared" si="0"/>
        <v>2.9857142857142856E-2</v>
      </c>
      <c r="Z16" s="324">
        <v>10.5</v>
      </c>
      <c r="AA16" s="311">
        <f t="shared" si="6"/>
        <v>0.03</v>
      </c>
      <c r="AB16" s="310">
        <f t="shared" si="1"/>
        <v>20.95</v>
      </c>
      <c r="AC16" s="311">
        <f t="shared" si="7"/>
        <v>5.9857142857142852E-2</v>
      </c>
      <c r="AD16" s="305" t="str">
        <f t="shared" si="2"/>
        <v>Mike Buscher</v>
      </c>
      <c r="AE16" s="303" t="s">
        <v>323</v>
      </c>
      <c r="AF16" s="312" t="str">
        <f t="shared" si="3"/>
        <v/>
      </c>
      <c r="AG16" s="236"/>
      <c r="AH16" s="236" t="s">
        <v>910</v>
      </c>
      <c r="AI16" s="236"/>
      <c r="AJ16" s="236"/>
      <c r="AK16" s="236"/>
      <c r="AL16" s="235">
        <f t="shared" si="4"/>
        <v>350</v>
      </c>
    </row>
    <row r="17" spans="1:38" s="14" customFormat="1" ht="18" customHeight="1" x14ac:dyDescent="0.2">
      <c r="A17" s="302">
        <v>11</v>
      </c>
      <c r="B17" s="306" t="s">
        <v>439</v>
      </c>
      <c r="C17" s="305" t="s">
        <v>1186</v>
      </c>
      <c r="D17" s="305">
        <v>5</v>
      </c>
      <c r="E17" s="323">
        <v>46017</v>
      </c>
      <c r="F17" s="305" t="str">
        <f t="shared" si="5"/>
        <v>Paid</v>
      </c>
      <c r="G17" s="305" t="s">
        <v>5</v>
      </c>
      <c r="H17" s="306" t="s">
        <v>440</v>
      </c>
      <c r="I17" s="306" t="s">
        <v>441</v>
      </c>
      <c r="J17" s="307" t="s">
        <v>442</v>
      </c>
      <c r="K17" s="313">
        <v>2178011817</v>
      </c>
      <c r="L17" s="303" t="s">
        <v>443</v>
      </c>
      <c r="M17" s="305"/>
      <c r="N17" s="303" t="s">
        <v>342</v>
      </c>
      <c r="O17" s="305"/>
      <c r="P17" s="305"/>
      <c r="Q17" s="321"/>
      <c r="R17" s="321"/>
      <c r="S17" s="321"/>
      <c r="T17" s="305" t="s">
        <v>19</v>
      </c>
      <c r="U17" s="324">
        <v>350</v>
      </c>
      <c r="V17" s="324">
        <v>10.45</v>
      </c>
      <c r="W17" s="310">
        <f t="shared" si="8"/>
        <v>329.05</v>
      </c>
      <c r="X17" s="324"/>
      <c r="Y17" s="311">
        <f t="shared" si="0"/>
        <v>2.9857142857142856E-2</v>
      </c>
      <c r="Z17" s="324">
        <v>10.5</v>
      </c>
      <c r="AA17" s="311">
        <f t="shared" si="6"/>
        <v>0.03</v>
      </c>
      <c r="AB17" s="310">
        <f t="shared" si="1"/>
        <v>20.95</v>
      </c>
      <c r="AC17" s="311">
        <f t="shared" si="7"/>
        <v>5.9857142857142852E-2</v>
      </c>
      <c r="AD17" s="305" t="str">
        <f t="shared" si="2"/>
        <v>Colleen Feger</v>
      </c>
      <c r="AE17" s="303" t="s">
        <v>323</v>
      </c>
      <c r="AF17" s="312" t="str">
        <f t="shared" si="3"/>
        <v/>
      </c>
      <c r="AG17" s="236"/>
      <c r="AH17" s="236" t="s">
        <v>1096</v>
      </c>
      <c r="AI17" s="236"/>
      <c r="AJ17" s="236"/>
      <c r="AK17" s="236"/>
      <c r="AL17" s="235">
        <f t="shared" si="4"/>
        <v>350</v>
      </c>
    </row>
    <row r="18" spans="1:38" x14ac:dyDescent="0.2">
      <c r="A18" s="302">
        <v>12</v>
      </c>
      <c r="B18" s="307" t="s">
        <v>447</v>
      </c>
      <c r="C18" s="305" t="s">
        <v>1184</v>
      </c>
      <c r="D18" s="305">
        <v>30</v>
      </c>
      <c r="E18" s="304">
        <v>46019</v>
      </c>
      <c r="F18" s="305" t="str">
        <f t="shared" si="5"/>
        <v>Paid</v>
      </c>
      <c r="G18" s="305" t="s">
        <v>3</v>
      </c>
      <c r="H18" s="306" t="s">
        <v>444</v>
      </c>
      <c r="I18" s="306" t="s">
        <v>445</v>
      </c>
      <c r="J18" s="307" t="s">
        <v>446</v>
      </c>
      <c r="K18" s="313">
        <v>2173031424</v>
      </c>
      <c r="L18" s="303" t="s">
        <v>448</v>
      </c>
      <c r="M18" s="305"/>
      <c r="N18" s="303" t="s">
        <v>342</v>
      </c>
      <c r="O18" s="305"/>
      <c r="P18" s="305"/>
      <c r="Q18" s="321">
        <v>4</v>
      </c>
      <c r="R18" s="321"/>
      <c r="S18" s="321"/>
      <c r="T18" s="305" t="s">
        <v>19</v>
      </c>
      <c r="U18" s="324">
        <v>350</v>
      </c>
      <c r="V18" s="324">
        <v>10.45</v>
      </c>
      <c r="W18" s="310">
        <f t="shared" si="8"/>
        <v>329.05</v>
      </c>
      <c r="X18" s="324"/>
      <c r="Y18" s="311">
        <f t="shared" si="0"/>
        <v>2.9857142857142856E-2</v>
      </c>
      <c r="Z18" s="324">
        <v>10.5</v>
      </c>
      <c r="AA18" s="311">
        <f t="shared" si="6"/>
        <v>0.03</v>
      </c>
      <c r="AB18" s="310">
        <f t="shared" si="1"/>
        <v>20.95</v>
      </c>
      <c r="AC18" s="311">
        <f t="shared" si="7"/>
        <v>5.9857142857142852E-2</v>
      </c>
      <c r="AD18" s="305" t="str">
        <f t="shared" si="2"/>
        <v>Justin Conder</v>
      </c>
      <c r="AE18" s="303" t="s">
        <v>323</v>
      </c>
      <c r="AF18" s="312" t="str">
        <f t="shared" si="3"/>
        <v/>
      </c>
      <c r="AG18" s="238"/>
      <c r="AH18" s="238"/>
      <c r="AI18" s="238"/>
      <c r="AJ18" s="238"/>
      <c r="AK18" s="238"/>
      <c r="AL18" s="235">
        <f t="shared" si="4"/>
        <v>50</v>
      </c>
    </row>
    <row r="19" spans="1:38" ht="18" customHeight="1" x14ac:dyDescent="0.2">
      <c r="A19" s="302">
        <v>13</v>
      </c>
      <c r="B19" s="306" t="s">
        <v>63</v>
      </c>
      <c r="C19" s="305" t="s">
        <v>1181</v>
      </c>
      <c r="D19" s="305">
        <v>27</v>
      </c>
      <c r="E19" s="304">
        <v>46020</v>
      </c>
      <c r="F19" s="305" t="str">
        <f t="shared" si="5"/>
        <v>Paid</v>
      </c>
      <c r="G19" s="305" t="s">
        <v>4</v>
      </c>
      <c r="H19" s="306" t="s">
        <v>451</v>
      </c>
      <c r="I19" s="303" t="s">
        <v>0</v>
      </c>
      <c r="J19" s="327" t="s">
        <v>452</v>
      </c>
      <c r="K19" s="313">
        <v>2177256667</v>
      </c>
      <c r="L19" s="303" t="s">
        <v>453</v>
      </c>
      <c r="M19" s="305"/>
      <c r="N19" s="303" t="s">
        <v>342</v>
      </c>
      <c r="O19" s="305"/>
      <c r="P19" s="305"/>
      <c r="Q19" s="321"/>
      <c r="R19" s="321"/>
      <c r="S19" s="321"/>
      <c r="T19" s="305" t="s">
        <v>19</v>
      </c>
      <c r="U19" s="310">
        <v>50</v>
      </c>
      <c r="V19" s="310">
        <v>1.75</v>
      </c>
      <c r="W19" s="310">
        <f t="shared" si="8"/>
        <v>46.75</v>
      </c>
      <c r="X19" s="310"/>
      <c r="Y19" s="311">
        <f t="shared" si="0"/>
        <v>3.5000000000000003E-2</v>
      </c>
      <c r="Z19" s="310">
        <v>1.5</v>
      </c>
      <c r="AA19" s="311">
        <f t="shared" si="6"/>
        <v>0.03</v>
      </c>
      <c r="AB19" s="310">
        <f t="shared" si="1"/>
        <v>3.25</v>
      </c>
      <c r="AC19" s="311">
        <f t="shared" si="7"/>
        <v>6.5000000000000002E-2</v>
      </c>
      <c r="AD19" s="305" t="str">
        <f t="shared" si="2"/>
        <v>Brent Sutton</v>
      </c>
      <c r="AE19" s="303" t="s">
        <v>323</v>
      </c>
      <c r="AF19" s="312" t="str">
        <f t="shared" si="3"/>
        <v/>
      </c>
      <c r="AG19" s="234"/>
      <c r="AH19" s="234"/>
      <c r="AI19" s="234"/>
      <c r="AJ19" s="234"/>
      <c r="AK19" s="234"/>
      <c r="AL19" s="235" t="str">
        <f t="shared" si="4"/>
        <v/>
      </c>
    </row>
    <row r="20" spans="1:38" x14ac:dyDescent="0.2">
      <c r="A20" s="302">
        <v>14</v>
      </c>
      <c r="B20" s="343" t="s">
        <v>454</v>
      </c>
      <c r="C20" s="304" t="s">
        <v>1181</v>
      </c>
      <c r="D20" s="305">
        <v>41</v>
      </c>
      <c r="E20" s="304">
        <v>46020</v>
      </c>
      <c r="F20" s="305"/>
      <c r="G20" s="305" t="s">
        <v>3</v>
      </c>
      <c r="H20" s="303" t="s">
        <v>455</v>
      </c>
      <c r="I20" s="327" t="s">
        <v>456</v>
      </c>
      <c r="J20" s="344" t="s">
        <v>457</v>
      </c>
      <c r="K20" s="308">
        <v>2175531038</v>
      </c>
      <c r="L20" s="307" t="s">
        <v>458</v>
      </c>
      <c r="M20" s="321"/>
      <c r="N20" s="303" t="s">
        <v>459</v>
      </c>
      <c r="O20" s="321"/>
      <c r="P20" s="321" t="s">
        <v>494</v>
      </c>
      <c r="Q20" s="321">
        <v>3</v>
      </c>
      <c r="R20" s="321"/>
      <c r="S20" s="321"/>
      <c r="T20" s="583" t="s">
        <v>9</v>
      </c>
      <c r="U20" s="310">
        <v>350</v>
      </c>
      <c r="V20" s="310"/>
      <c r="W20" s="310">
        <v>400</v>
      </c>
      <c r="X20" s="310"/>
      <c r="Y20" s="311" t="str">
        <f t="shared" si="0"/>
        <v/>
      </c>
      <c r="Z20" s="310"/>
      <c r="AA20" s="311" t="str">
        <f t="shared" si="6"/>
        <v/>
      </c>
      <c r="AB20" s="310">
        <f t="shared" si="1"/>
        <v>0</v>
      </c>
      <c r="AC20" s="311">
        <f t="shared" si="7"/>
        <v>0</v>
      </c>
      <c r="AD20" s="305" t="str">
        <f t="shared" si="2"/>
        <v>Haley Smith</v>
      </c>
      <c r="AE20" s="303" t="s">
        <v>323</v>
      </c>
      <c r="AF20" s="312">
        <v>400</v>
      </c>
      <c r="AG20" s="238"/>
      <c r="AH20" s="238"/>
      <c r="AI20" s="238"/>
      <c r="AJ20" s="238"/>
      <c r="AK20" s="238"/>
      <c r="AL20" s="235">
        <f t="shared" si="4"/>
        <v>300</v>
      </c>
    </row>
    <row r="21" spans="1:38" x14ac:dyDescent="0.2">
      <c r="A21" s="302">
        <v>15</v>
      </c>
      <c r="B21" s="343" t="s">
        <v>56</v>
      </c>
      <c r="C21" s="304" t="s">
        <v>1184</v>
      </c>
      <c r="D21" s="305">
        <v>9</v>
      </c>
      <c r="E21" s="304">
        <v>46021</v>
      </c>
      <c r="F21" s="305" t="str">
        <f>IF(W21&lt;&gt;0,"Paid", " ")</f>
        <v>Paid</v>
      </c>
      <c r="G21" s="305" t="s">
        <v>3</v>
      </c>
      <c r="H21" s="307" t="s">
        <v>460</v>
      </c>
      <c r="I21" s="327" t="s">
        <v>527</v>
      </c>
      <c r="J21" s="344" t="s">
        <v>461</v>
      </c>
      <c r="K21" s="308">
        <v>2178364478</v>
      </c>
      <c r="L21" s="303" t="s">
        <v>462</v>
      </c>
      <c r="M21" s="321">
        <v>25</v>
      </c>
      <c r="N21" s="303" t="s">
        <v>342</v>
      </c>
      <c r="O21" s="321"/>
      <c r="P21" s="321"/>
      <c r="Q21" s="321">
        <v>1</v>
      </c>
      <c r="R21" s="321">
        <v>1</v>
      </c>
      <c r="S21" s="321" t="s">
        <v>463</v>
      </c>
      <c r="T21" s="305" t="s">
        <v>19</v>
      </c>
      <c r="U21" s="324">
        <v>300</v>
      </c>
      <c r="V21" s="310">
        <v>9</v>
      </c>
      <c r="W21" s="310">
        <f>IF(U21=" "," ",U21-AB21)</f>
        <v>282</v>
      </c>
      <c r="X21" s="310"/>
      <c r="Y21" s="311">
        <f t="shared" si="0"/>
        <v>0.03</v>
      </c>
      <c r="Z21" s="310">
        <v>9</v>
      </c>
      <c r="AA21" s="311">
        <f t="shared" si="6"/>
        <v>0.03</v>
      </c>
      <c r="AB21" s="310">
        <f t="shared" si="1"/>
        <v>18</v>
      </c>
      <c r="AC21" s="311">
        <f t="shared" si="7"/>
        <v>0.06</v>
      </c>
      <c r="AD21" s="305" t="str">
        <f t="shared" si="2"/>
        <v>Kelsey Varner</v>
      </c>
      <c r="AE21" s="303" t="s">
        <v>323</v>
      </c>
      <c r="AF21" s="312" t="str">
        <f>IF(T21="Check",U21,"")</f>
        <v/>
      </c>
      <c r="AL21" s="235" t="str">
        <f t="shared" si="4"/>
        <v/>
      </c>
    </row>
    <row r="22" spans="1:38" x14ac:dyDescent="0.2">
      <c r="A22" s="302">
        <v>16</v>
      </c>
      <c r="B22" s="345" t="s">
        <v>464</v>
      </c>
      <c r="C22" s="346" t="s">
        <v>1184</v>
      </c>
      <c r="D22" s="348" t="s">
        <v>1201</v>
      </c>
      <c r="E22" s="346">
        <v>46022</v>
      </c>
      <c r="F22" s="347" t="s">
        <v>473</v>
      </c>
      <c r="G22" s="348" t="s">
        <v>909</v>
      </c>
      <c r="H22" s="349" t="s">
        <v>466</v>
      </c>
      <c r="I22" s="350" t="s">
        <v>467</v>
      </c>
      <c r="J22" s="351" t="s">
        <v>468</v>
      </c>
      <c r="K22" s="352">
        <v>2175295191</v>
      </c>
      <c r="L22" s="349" t="s">
        <v>469</v>
      </c>
      <c r="M22" s="349"/>
      <c r="N22" s="349" t="s">
        <v>470</v>
      </c>
      <c r="O22" s="353"/>
      <c r="P22" s="353"/>
      <c r="Q22" s="353">
        <v>1</v>
      </c>
      <c r="R22" s="353"/>
      <c r="S22" s="353" t="s">
        <v>471</v>
      </c>
      <c r="T22" s="348" t="s">
        <v>472</v>
      </c>
      <c r="U22" s="354"/>
      <c r="V22" s="354"/>
      <c r="W22" s="354">
        <v>0</v>
      </c>
      <c r="X22" s="354"/>
      <c r="Y22" s="354"/>
      <c r="Z22" s="354">
        <v>0</v>
      </c>
      <c r="AA22" s="355" t="e">
        <f t="shared" si="6"/>
        <v>#DIV/0!</v>
      </c>
      <c r="AB22" s="356" t="str">
        <f t="shared" si="1"/>
        <v/>
      </c>
      <c r="AC22" s="357" t="str">
        <f t="shared" si="7"/>
        <v/>
      </c>
      <c r="AD22" s="348" t="str">
        <f t="shared" si="2"/>
        <v>Stephanie Yencer</v>
      </c>
      <c r="AE22" s="349" t="s">
        <v>323</v>
      </c>
      <c r="AF22" s="358" t="str">
        <f>IF(T22="Check",U22,"")</f>
        <v/>
      </c>
      <c r="AG22" s="238"/>
      <c r="AH22" s="238"/>
      <c r="AI22" s="238"/>
      <c r="AJ22" s="238"/>
      <c r="AK22" s="238"/>
      <c r="AL22" s="235">
        <f t="shared" si="4"/>
        <v>50</v>
      </c>
    </row>
    <row r="23" spans="1:38" x14ac:dyDescent="0.2">
      <c r="A23" s="302">
        <v>17</v>
      </c>
      <c r="B23" s="343" t="s">
        <v>474</v>
      </c>
      <c r="C23" s="304" t="s">
        <v>1181</v>
      </c>
      <c r="D23" s="305">
        <v>22</v>
      </c>
      <c r="E23" s="304">
        <v>46024</v>
      </c>
      <c r="F23" s="305" t="str">
        <f>IF(W23&lt;&gt;0,"Paid", " ")</f>
        <v>Paid</v>
      </c>
      <c r="G23" s="305" t="s">
        <v>4</v>
      </c>
      <c r="H23" s="303" t="s">
        <v>476</v>
      </c>
      <c r="I23" s="327" t="s">
        <v>475</v>
      </c>
      <c r="J23" s="307" t="s">
        <v>477</v>
      </c>
      <c r="K23" s="308">
        <v>2178010209</v>
      </c>
      <c r="L23" s="303" t="s">
        <v>478</v>
      </c>
      <c r="M23" s="321">
        <v>5</v>
      </c>
      <c r="N23" s="305" t="s">
        <v>479</v>
      </c>
      <c r="O23" s="321"/>
      <c r="P23" s="321" t="s">
        <v>494</v>
      </c>
      <c r="Q23" s="321"/>
      <c r="R23" s="321"/>
      <c r="S23" s="321"/>
      <c r="T23" s="305" t="s">
        <v>19</v>
      </c>
      <c r="U23" s="310">
        <v>50</v>
      </c>
      <c r="V23" s="310">
        <v>1.75</v>
      </c>
      <c r="W23" s="310">
        <f>IF(U23=" "," ",U23-AB23)</f>
        <v>46.75</v>
      </c>
      <c r="X23" s="310"/>
      <c r="Y23" s="311">
        <f>IF(V23&lt;&gt;"",(V23/U23),"")</f>
        <v>3.5000000000000003E-2</v>
      </c>
      <c r="Z23" s="310">
        <v>1.5</v>
      </c>
      <c r="AA23" s="311">
        <f t="shared" si="6"/>
        <v>0.03</v>
      </c>
      <c r="AB23" s="310">
        <f t="shared" si="1"/>
        <v>3.25</v>
      </c>
      <c r="AC23" s="311">
        <f t="shared" si="7"/>
        <v>6.5000000000000002E-2</v>
      </c>
      <c r="AD23" s="305" t="str">
        <f t="shared" si="2"/>
        <v>Valerie Broderick</v>
      </c>
      <c r="AE23" s="303" t="s">
        <v>323</v>
      </c>
      <c r="AF23" s="312" t="str">
        <f>IF(T23="Check",U23,"")</f>
        <v/>
      </c>
      <c r="AG23" s="234"/>
      <c r="AH23" s="234"/>
      <c r="AI23" s="234"/>
      <c r="AJ23" s="234"/>
      <c r="AK23" s="234"/>
      <c r="AL23" s="235" t="str">
        <f t="shared" si="4"/>
        <v/>
      </c>
    </row>
    <row r="24" spans="1:38" x14ac:dyDescent="0.2">
      <c r="A24" s="302">
        <v>18</v>
      </c>
      <c r="B24" s="343" t="s">
        <v>480</v>
      </c>
      <c r="C24" s="304" t="s">
        <v>1186</v>
      </c>
      <c r="D24" s="305">
        <v>7</v>
      </c>
      <c r="E24" s="304">
        <v>46027</v>
      </c>
      <c r="F24" s="305" t="str">
        <f>IF(W24&lt;&gt;0,"Paid", " ")</f>
        <v>Paid</v>
      </c>
      <c r="G24" s="305" t="s">
        <v>4</v>
      </c>
      <c r="H24" s="303" t="s">
        <v>481</v>
      </c>
      <c r="I24" s="327" t="s">
        <v>482</v>
      </c>
      <c r="J24" s="307" t="s">
        <v>483</v>
      </c>
      <c r="K24" s="308">
        <v>2176389197</v>
      </c>
      <c r="L24" s="303" t="s">
        <v>484</v>
      </c>
      <c r="M24" s="321">
        <v>12</v>
      </c>
      <c r="N24" s="305" t="s">
        <v>342</v>
      </c>
      <c r="O24" s="321"/>
      <c r="P24" s="321"/>
      <c r="Q24" s="321">
        <v>12</v>
      </c>
      <c r="R24" s="321"/>
      <c r="S24" s="321" t="s">
        <v>485</v>
      </c>
      <c r="T24" s="305" t="s">
        <v>9</v>
      </c>
      <c r="U24" s="310">
        <v>50</v>
      </c>
      <c r="V24" s="310"/>
      <c r="W24" s="310">
        <v>50</v>
      </c>
      <c r="X24" s="310"/>
      <c r="Y24" s="310"/>
      <c r="Z24" s="310"/>
      <c r="AA24" s="311" t="str">
        <f t="shared" si="6"/>
        <v/>
      </c>
      <c r="AB24" s="310">
        <f t="shared" si="1"/>
        <v>0</v>
      </c>
      <c r="AC24" s="311">
        <f t="shared" si="7"/>
        <v>0</v>
      </c>
      <c r="AD24" s="305" t="str">
        <f t="shared" si="2"/>
        <v>Cynthia Robbins</v>
      </c>
      <c r="AE24" s="303" t="s">
        <v>323</v>
      </c>
      <c r="AF24" s="312">
        <v>50</v>
      </c>
      <c r="AG24" s="238"/>
      <c r="AH24" s="238"/>
      <c r="AI24" s="238"/>
      <c r="AJ24" s="238"/>
      <c r="AK24" s="238"/>
      <c r="AL24" s="235">
        <f t="shared" si="4"/>
        <v>50</v>
      </c>
    </row>
    <row r="25" spans="1:38" x14ac:dyDescent="0.2">
      <c r="A25" s="302">
        <v>19</v>
      </c>
      <c r="B25" s="343" t="s">
        <v>486</v>
      </c>
      <c r="C25" s="304" t="s">
        <v>1182</v>
      </c>
      <c r="D25" s="305">
        <v>2</v>
      </c>
      <c r="E25" s="304">
        <v>46028</v>
      </c>
      <c r="F25" s="305" t="str">
        <f>IF(W25&lt;&gt;0,"Paid", " ")</f>
        <v>Paid</v>
      </c>
      <c r="G25" s="305" t="s">
        <v>4</v>
      </c>
      <c r="H25" s="303" t="s">
        <v>487</v>
      </c>
      <c r="I25" s="307" t="s">
        <v>488</v>
      </c>
      <c r="J25" s="307" t="s">
        <v>489</v>
      </c>
      <c r="K25" s="308">
        <v>2178993359</v>
      </c>
      <c r="L25" s="303" t="s">
        <v>490</v>
      </c>
      <c r="M25" s="321">
        <v>30</v>
      </c>
      <c r="N25" s="305" t="s">
        <v>491</v>
      </c>
      <c r="O25" s="321"/>
      <c r="P25" s="321" t="s">
        <v>494</v>
      </c>
      <c r="Q25" s="321"/>
      <c r="R25" s="321"/>
      <c r="S25" s="321"/>
      <c r="T25" s="305" t="s">
        <v>19</v>
      </c>
      <c r="U25" s="310">
        <v>50</v>
      </c>
      <c r="V25" s="310">
        <v>1.75</v>
      </c>
      <c r="W25" s="310">
        <f>IF(U25=" "," ",U25-AB25)</f>
        <v>46.75</v>
      </c>
      <c r="X25" s="310"/>
      <c r="Y25" s="311">
        <f>IF(V25&lt;&gt;"",(V25/U25),"")</f>
        <v>3.5000000000000003E-2</v>
      </c>
      <c r="Z25" s="310">
        <v>1.5</v>
      </c>
      <c r="AA25" s="311">
        <f t="shared" si="6"/>
        <v>0.03</v>
      </c>
      <c r="AB25" s="310">
        <f t="shared" si="1"/>
        <v>3.25</v>
      </c>
      <c r="AC25" s="311">
        <f t="shared" si="7"/>
        <v>6.5000000000000002E-2</v>
      </c>
      <c r="AD25" s="305" t="str">
        <f t="shared" si="2"/>
        <v>Jordan Thomas-Summers</v>
      </c>
      <c r="AE25" s="303" t="s">
        <v>323</v>
      </c>
      <c r="AF25" s="312" t="str">
        <f>IF(T25="Check",U25,"")</f>
        <v/>
      </c>
      <c r="AG25" s="238"/>
      <c r="AH25" s="238"/>
      <c r="AI25" s="238"/>
      <c r="AJ25" s="238"/>
      <c r="AK25" s="238"/>
      <c r="AL25" s="235">
        <f t="shared" si="4"/>
        <v>300</v>
      </c>
    </row>
    <row r="26" spans="1:38" s="109" customFormat="1" x14ac:dyDescent="0.25">
      <c r="A26" s="302">
        <v>20</v>
      </c>
      <c r="B26" s="343" t="s">
        <v>495</v>
      </c>
      <c r="C26" s="304" t="s">
        <v>1184</v>
      </c>
      <c r="D26" s="305">
        <v>24</v>
      </c>
      <c r="E26" s="304">
        <v>46028</v>
      </c>
      <c r="F26" s="305" t="str">
        <f>IF(W26&lt;&gt;0,"Paid", " ")</f>
        <v>Paid</v>
      </c>
      <c r="G26" s="305" t="s">
        <v>3</v>
      </c>
      <c r="H26" s="303" t="s">
        <v>496</v>
      </c>
      <c r="I26" s="327" t="s">
        <v>497</v>
      </c>
      <c r="J26" s="344" t="s">
        <v>498</v>
      </c>
      <c r="K26" s="308">
        <v>2177174789</v>
      </c>
      <c r="L26" s="303" t="s">
        <v>499</v>
      </c>
      <c r="M26" s="321">
        <v>10</v>
      </c>
      <c r="N26" s="305" t="s">
        <v>342</v>
      </c>
      <c r="O26" s="321"/>
      <c r="P26" s="321" t="s">
        <v>500</v>
      </c>
      <c r="Q26" s="321">
        <v>1</v>
      </c>
      <c r="R26" s="321"/>
      <c r="S26" s="321" t="s">
        <v>501</v>
      </c>
      <c r="T26" s="305" t="s">
        <v>19</v>
      </c>
      <c r="U26" s="310">
        <v>300</v>
      </c>
      <c r="V26" s="310">
        <v>9</v>
      </c>
      <c r="W26" s="310">
        <f>IF(U26=" "," ",U26-AB26)</f>
        <v>282</v>
      </c>
      <c r="X26" s="310"/>
      <c r="Y26" s="311">
        <f>IF(V26&lt;&gt;"",(V26/U26),"")</f>
        <v>0.03</v>
      </c>
      <c r="Z26" s="310">
        <v>9</v>
      </c>
      <c r="AA26" s="311">
        <f t="shared" si="6"/>
        <v>0.03</v>
      </c>
      <c r="AB26" s="310">
        <f t="shared" si="1"/>
        <v>18</v>
      </c>
      <c r="AC26" s="311">
        <f t="shared" si="7"/>
        <v>0.06</v>
      </c>
      <c r="AD26" s="305" t="str">
        <f t="shared" si="2"/>
        <v>Michele Sommers</v>
      </c>
      <c r="AE26" s="303" t="s">
        <v>323</v>
      </c>
      <c r="AF26" s="312" t="str">
        <f>IF(T26="Check",U26,"")</f>
        <v/>
      </c>
      <c r="AG26" s="239"/>
      <c r="AH26" s="239"/>
      <c r="AI26" s="239"/>
      <c r="AJ26" s="239"/>
      <c r="AK26" s="239"/>
      <c r="AL26" s="235" t="str">
        <f t="shared" si="4"/>
        <v/>
      </c>
    </row>
    <row r="27" spans="1:38" s="109" customFormat="1" x14ac:dyDescent="0.25">
      <c r="A27" s="302">
        <v>21</v>
      </c>
      <c r="B27" s="359" t="s">
        <v>507</v>
      </c>
      <c r="C27" s="362" t="s">
        <v>1210</v>
      </c>
      <c r="D27" s="362">
        <v>6</v>
      </c>
      <c r="E27" s="360">
        <v>46028</v>
      </c>
      <c r="F27" s="361" t="s">
        <v>712</v>
      </c>
      <c r="G27" s="362" t="s">
        <v>24</v>
      </c>
      <c r="H27" s="363" t="s">
        <v>502</v>
      </c>
      <c r="I27" s="364" t="s">
        <v>503</v>
      </c>
      <c r="J27" s="365" t="s">
        <v>504</v>
      </c>
      <c r="K27" s="366">
        <v>3093383657</v>
      </c>
      <c r="L27" s="363" t="s">
        <v>505</v>
      </c>
      <c r="M27" s="367">
        <v>40</v>
      </c>
      <c r="N27" s="362" t="s">
        <v>342</v>
      </c>
      <c r="O27" s="367"/>
      <c r="P27" s="367" t="s">
        <v>494</v>
      </c>
      <c r="Q27" s="367">
        <v>1</v>
      </c>
      <c r="R27" s="367"/>
      <c r="S27" s="367" t="s">
        <v>506</v>
      </c>
      <c r="T27" s="362"/>
      <c r="U27" s="368"/>
      <c r="V27" s="368"/>
      <c r="W27" s="368">
        <v>0</v>
      </c>
      <c r="X27" s="368"/>
      <c r="Y27" s="368"/>
      <c r="Z27" s="368"/>
      <c r="AA27" s="369" t="str">
        <f t="shared" si="6"/>
        <v/>
      </c>
      <c r="AB27" s="370" t="str">
        <f t="shared" si="1"/>
        <v/>
      </c>
      <c r="AC27" s="371" t="str">
        <f t="shared" si="7"/>
        <v/>
      </c>
      <c r="AD27" s="362" t="str">
        <f t="shared" si="2"/>
        <v>Amanda Wiegers</v>
      </c>
      <c r="AE27" s="363" t="s">
        <v>323</v>
      </c>
      <c r="AF27" s="372" t="str">
        <f>IF(T27="Check",U27,"")</f>
        <v/>
      </c>
      <c r="AG27" s="239"/>
      <c r="AH27" s="239"/>
      <c r="AI27" s="239"/>
      <c r="AJ27" s="239"/>
      <c r="AK27" s="239"/>
      <c r="AL27" s="235" t="str">
        <f t="shared" si="4"/>
        <v/>
      </c>
    </row>
    <row r="28" spans="1:38" ht="18" customHeight="1" x14ac:dyDescent="0.2">
      <c r="A28" s="302">
        <v>22</v>
      </c>
      <c r="B28" s="373" t="s">
        <v>508</v>
      </c>
      <c r="C28" s="360" t="s">
        <v>1210</v>
      </c>
      <c r="D28" s="362">
        <v>2</v>
      </c>
      <c r="E28" s="360">
        <v>46028</v>
      </c>
      <c r="F28" s="361" t="s">
        <v>712</v>
      </c>
      <c r="G28" s="362" t="s">
        <v>24</v>
      </c>
      <c r="H28" s="363" t="s">
        <v>509</v>
      </c>
      <c r="I28" s="364" t="s">
        <v>510</v>
      </c>
      <c r="J28" s="374" t="s">
        <v>511</v>
      </c>
      <c r="K28" s="366">
        <v>2172065784</v>
      </c>
      <c r="L28" s="363" t="s">
        <v>512</v>
      </c>
      <c r="M28" s="367">
        <v>100</v>
      </c>
      <c r="N28" s="296" t="s">
        <v>513</v>
      </c>
      <c r="O28" s="367"/>
      <c r="P28" s="367" t="s">
        <v>494</v>
      </c>
      <c r="Q28" s="367"/>
      <c r="R28" s="367"/>
      <c r="S28" s="367"/>
      <c r="T28" s="362"/>
      <c r="U28" s="368"/>
      <c r="V28" s="368"/>
      <c r="W28" s="368">
        <v>0</v>
      </c>
      <c r="X28" s="368"/>
      <c r="Y28" s="368"/>
      <c r="Z28" s="368"/>
      <c r="AA28" s="369" t="str">
        <f t="shared" si="6"/>
        <v/>
      </c>
      <c r="AB28" s="370" t="str">
        <f t="shared" si="1"/>
        <v/>
      </c>
      <c r="AC28" s="371" t="str">
        <f t="shared" si="7"/>
        <v/>
      </c>
      <c r="AD28" s="362" t="str">
        <f t="shared" si="2"/>
        <v>Kittie Elshoff</v>
      </c>
      <c r="AE28" s="363" t="s">
        <v>323</v>
      </c>
      <c r="AF28" s="372" t="str">
        <f>IF(T28="Check",U28,"")</f>
        <v/>
      </c>
      <c r="AG28" s="234"/>
      <c r="AH28" s="234"/>
      <c r="AI28" s="234"/>
      <c r="AJ28" s="234"/>
      <c r="AK28" s="234"/>
      <c r="AL28" s="235" t="str">
        <f t="shared" si="4"/>
        <v/>
      </c>
    </row>
    <row r="29" spans="1:38" ht="18" customHeight="1" x14ac:dyDescent="0.2">
      <c r="A29" s="302">
        <v>23</v>
      </c>
      <c r="B29" s="328" t="s">
        <v>514</v>
      </c>
      <c r="C29" s="329" t="s">
        <v>1181</v>
      </c>
      <c r="D29" s="331">
        <v>15</v>
      </c>
      <c r="E29" s="329">
        <v>46028</v>
      </c>
      <c r="F29" s="330" t="str">
        <f t="shared" ref="F29:F34" si="9">IF(W29&lt;&gt;0,"Paid", " ")</f>
        <v xml:space="preserve"> </v>
      </c>
      <c r="G29" s="331" t="s">
        <v>4</v>
      </c>
      <c r="H29" s="332" t="s">
        <v>515</v>
      </c>
      <c r="I29" s="333" t="s">
        <v>516</v>
      </c>
      <c r="J29" s="334" t="s">
        <v>517</v>
      </c>
      <c r="K29" s="335">
        <v>2176227166</v>
      </c>
      <c r="L29" s="332" t="s">
        <v>518</v>
      </c>
      <c r="M29" s="336">
        <v>20</v>
      </c>
      <c r="N29" s="331" t="s">
        <v>519</v>
      </c>
      <c r="O29" s="336"/>
      <c r="P29" s="336"/>
      <c r="Q29" s="336"/>
      <c r="R29" s="336"/>
      <c r="S29" s="336"/>
      <c r="T29" s="331" t="s">
        <v>9</v>
      </c>
      <c r="U29" s="337">
        <v>50</v>
      </c>
      <c r="V29" s="337"/>
      <c r="W29" s="318"/>
      <c r="X29" s="337"/>
      <c r="Y29" s="339" t="str">
        <f t="shared" ref="Y29:Y34" si="10">IF(V29&lt;&gt;"",(V29/U29),"")</f>
        <v/>
      </c>
      <c r="Z29" s="337"/>
      <c r="AA29" s="339" t="str">
        <f t="shared" si="6"/>
        <v/>
      </c>
      <c r="AB29" s="340">
        <f t="shared" si="1"/>
        <v>0</v>
      </c>
      <c r="AC29" s="341">
        <f t="shared" si="7"/>
        <v>0</v>
      </c>
      <c r="AD29" s="331" t="str">
        <f t="shared" si="2"/>
        <v>Rene Shelton</v>
      </c>
      <c r="AE29" s="332" t="s">
        <v>323</v>
      </c>
      <c r="AF29" s="342"/>
      <c r="AG29" s="238"/>
      <c r="AH29" s="238"/>
      <c r="AI29" s="238"/>
      <c r="AJ29" s="238"/>
      <c r="AK29" s="238"/>
      <c r="AL29" s="235">
        <f t="shared" si="4"/>
        <v>100</v>
      </c>
    </row>
    <row r="30" spans="1:38" x14ac:dyDescent="0.2">
      <c r="A30" s="302">
        <v>24</v>
      </c>
      <c r="B30" s="343" t="s">
        <v>520</v>
      </c>
      <c r="C30" s="304" t="s">
        <v>1181</v>
      </c>
      <c r="D30" s="305">
        <v>11</v>
      </c>
      <c r="E30" s="304">
        <v>46028</v>
      </c>
      <c r="F30" s="305" t="str">
        <f t="shared" si="9"/>
        <v>Paid</v>
      </c>
      <c r="G30" s="305" t="s">
        <v>523</v>
      </c>
      <c r="H30" s="303" t="s">
        <v>521</v>
      </c>
      <c r="I30" s="307" t="s">
        <v>522</v>
      </c>
      <c r="J30" s="307" t="s">
        <v>524</v>
      </c>
      <c r="K30" s="308">
        <v>2177258317</v>
      </c>
      <c r="L30" s="303" t="s">
        <v>867</v>
      </c>
      <c r="M30" s="321">
        <v>16</v>
      </c>
      <c r="N30" s="307" t="s">
        <v>525</v>
      </c>
      <c r="O30" s="321"/>
      <c r="P30" s="321" t="s">
        <v>494</v>
      </c>
      <c r="Q30" s="321">
        <v>1</v>
      </c>
      <c r="R30" s="321">
        <v>1</v>
      </c>
      <c r="S30" s="321" t="s">
        <v>526</v>
      </c>
      <c r="T30" s="305" t="s">
        <v>19</v>
      </c>
      <c r="U30" s="310">
        <v>100</v>
      </c>
      <c r="V30" s="310">
        <v>3.2</v>
      </c>
      <c r="W30" s="310">
        <f>IF(U30=" "," ",U30-AB30)</f>
        <v>93.8</v>
      </c>
      <c r="X30" s="310"/>
      <c r="Y30" s="311">
        <f t="shared" si="10"/>
        <v>3.2000000000000001E-2</v>
      </c>
      <c r="Z30" s="310">
        <v>3</v>
      </c>
      <c r="AA30" s="311">
        <f t="shared" si="6"/>
        <v>0.03</v>
      </c>
      <c r="AB30" s="310">
        <f t="shared" si="1"/>
        <v>6.2</v>
      </c>
      <c r="AC30" s="311">
        <f t="shared" si="7"/>
        <v>6.2E-2</v>
      </c>
      <c r="AD30" s="305" t="str">
        <f t="shared" si="2"/>
        <v>Robbie Kording</v>
      </c>
      <c r="AE30" s="303" t="s">
        <v>323</v>
      </c>
      <c r="AF30" s="312"/>
      <c r="AL30" s="235">
        <f t="shared" si="4"/>
        <v>50</v>
      </c>
    </row>
    <row r="31" spans="1:38" x14ac:dyDescent="0.2">
      <c r="A31" s="302">
        <v>25</v>
      </c>
      <c r="B31" s="343" t="s">
        <v>536</v>
      </c>
      <c r="C31" s="304" t="s">
        <v>1181</v>
      </c>
      <c r="D31" s="305">
        <v>17</v>
      </c>
      <c r="E31" s="304">
        <v>46029</v>
      </c>
      <c r="F31" s="305" t="str">
        <f t="shared" si="9"/>
        <v>Paid</v>
      </c>
      <c r="G31" s="305" t="s">
        <v>4</v>
      </c>
      <c r="H31" s="303" t="s">
        <v>532</v>
      </c>
      <c r="I31" s="327" t="s">
        <v>533</v>
      </c>
      <c r="J31" s="307" t="s">
        <v>534</v>
      </c>
      <c r="K31" s="308">
        <v>2173813958</v>
      </c>
      <c r="L31" s="303" t="s">
        <v>535</v>
      </c>
      <c r="M31" s="321">
        <v>15</v>
      </c>
      <c r="N31" s="305" t="s">
        <v>592</v>
      </c>
      <c r="O31" s="321"/>
      <c r="P31" s="321" t="s">
        <v>494</v>
      </c>
      <c r="Q31" s="321">
        <v>15</v>
      </c>
      <c r="R31" s="321"/>
      <c r="S31" s="321" t="s">
        <v>593</v>
      </c>
      <c r="T31" s="305" t="s">
        <v>19</v>
      </c>
      <c r="U31" s="310">
        <v>50</v>
      </c>
      <c r="V31" s="310">
        <v>1.75</v>
      </c>
      <c r="W31" s="310">
        <f>IF(U31=" "," ",U31-AB31)</f>
        <v>46.75</v>
      </c>
      <c r="X31" s="310"/>
      <c r="Y31" s="311">
        <f t="shared" si="10"/>
        <v>3.5000000000000003E-2</v>
      </c>
      <c r="Z31" s="310">
        <v>1.5</v>
      </c>
      <c r="AA31" s="311">
        <f t="shared" si="6"/>
        <v>0.03</v>
      </c>
      <c r="AB31" s="310">
        <f t="shared" si="1"/>
        <v>3.25</v>
      </c>
      <c r="AC31" s="311">
        <f t="shared" si="7"/>
        <v>6.5000000000000002E-2</v>
      </c>
      <c r="AD31" s="305" t="str">
        <f t="shared" si="2"/>
        <v>Dino George</v>
      </c>
      <c r="AE31" s="303" t="s">
        <v>323</v>
      </c>
      <c r="AF31" s="312" t="str">
        <f t="shared" ref="AF31:AF50" si="11">IF(T31="Check",U31,"")</f>
        <v/>
      </c>
      <c r="AL31" s="235">
        <f t="shared" si="4"/>
        <v>50</v>
      </c>
    </row>
    <row r="32" spans="1:38" x14ac:dyDescent="0.2">
      <c r="A32" s="302">
        <v>26</v>
      </c>
      <c r="B32" s="343" t="s">
        <v>538</v>
      </c>
      <c r="C32" s="304" t="s">
        <v>1210</v>
      </c>
      <c r="D32" s="305">
        <v>10</v>
      </c>
      <c r="E32" s="304">
        <v>46029</v>
      </c>
      <c r="F32" s="305" t="str">
        <f t="shared" si="9"/>
        <v>Paid</v>
      </c>
      <c r="G32" s="305" t="s">
        <v>4</v>
      </c>
      <c r="H32" s="303" t="s">
        <v>539</v>
      </c>
      <c r="I32" s="327" t="s">
        <v>540</v>
      </c>
      <c r="J32" s="307" t="s">
        <v>541</v>
      </c>
      <c r="K32" s="308">
        <v>2175287521</v>
      </c>
      <c r="L32" s="303" t="s">
        <v>542</v>
      </c>
      <c r="M32" s="321"/>
      <c r="N32" s="305" t="s">
        <v>543</v>
      </c>
      <c r="O32" s="321"/>
      <c r="P32" s="321"/>
      <c r="Q32" s="321">
        <v>2</v>
      </c>
      <c r="R32" s="321"/>
      <c r="S32" s="321" t="s">
        <v>544</v>
      </c>
      <c r="T32" s="305" t="s">
        <v>19</v>
      </c>
      <c r="U32" s="310">
        <v>50</v>
      </c>
      <c r="V32" s="310">
        <v>1.75</v>
      </c>
      <c r="W32" s="310">
        <f>IF(U32=" "," ",U32-AB32)</f>
        <v>46.75</v>
      </c>
      <c r="X32" s="310"/>
      <c r="Y32" s="311">
        <f t="shared" si="10"/>
        <v>3.5000000000000003E-2</v>
      </c>
      <c r="Z32" s="310">
        <v>1.5</v>
      </c>
      <c r="AA32" s="311">
        <f t="shared" si="6"/>
        <v>0.03</v>
      </c>
      <c r="AB32" s="310">
        <f t="shared" si="1"/>
        <v>3.25</v>
      </c>
      <c r="AC32" s="311">
        <f t="shared" si="7"/>
        <v>6.5000000000000002E-2</v>
      </c>
      <c r="AD32" s="305" t="str">
        <f t="shared" si="2"/>
        <v>Jenna Davlin</v>
      </c>
      <c r="AE32" s="303" t="s">
        <v>323</v>
      </c>
      <c r="AF32" s="312" t="str">
        <f t="shared" si="11"/>
        <v/>
      </c>
      <c r="AL32" s="235">
        <f t="shared" si="4"/>
        <v>50</v>
      </c>
    </row>
    <row r="33" spans="1:38" ht="18" customHeight="1" x14ac:dyDescent="0.2">
      <c r="A33" s="302">
        <v>27</v>
      </c>
      <c r="B33" s="343" t="s">
        <v>545</v>
      </c>
      <c r="C33" s="304" t="s">
        <v>1185</v>
      </c>
      <c r="D33" s="305" t="s">
        <v>1198</v>
      </c>
      <c r="E33" s="304">
        <v>46030</v>
      </c>
      <c r="F33" s="305" t="str">
        <f t="shared" si="9"/>
        <v>Paid</v>
      </c>
      <c r="G33" s="305" t="s">
        <v>4</v>
      </c>
      <c r="H33" s="303" t="s">
        <v>546</v>
      </c>
      <c r="I33" s="327" t="s">
        <v>547</v>
      </c>
      <c r="J33" s="344" t="s">
        <v>548</v>
      </c>
      <c r="K33" s="308">
        <v>2177613384</v>
      </c>
      <c r="L33" s="303" t="s">
        <v>549</v>
      </c>
      <c r="M33" s="321"/>
      <c r="N33" s="305" t="s">
        <v>713</v>
      </c>
      <c r="O33" s="321"/>
      <c r="P33" s="321"/>
      <c r="Q33" s="321">
        <v>2</v>
      </c>
      <c r="R33" s="321"/>
      <c r="S33" s="321" t="s">
        <v>550</v>
      </c>
      <c r="T33" s="305" t="s">
        <v>19</v>
      </c>
      <c r="U33" s="310">
        <v>50</v>
      </c>
      <c r="V33" s="310">
        <v>1.75</v>
      </c>
      <c r="W33" s="310">
        <f>IF(U33=" "," ",U33-AB33)</f>
        <v>46.75</v>
      </c>
      <c r="X33" s="310"/>
      <c r="Y33" s="311">
        <f t="shared" si="10"/>
        <v>3.5000000000000003E-2</v>
      </c>
      <c r="Z33" s="310">
        <v>1.5</v>
      </c>
      <c r="AA33" s="311">
        <f t="shared" si="6"/>
        <v>0.03</v>
      </c>
      <c r="AB33" s="310">
        <f t="shared" si="1"/>
        <v>3.25</v>
      </c>
      <c r="AC33" s="311">
        <f t="shared" si="7"/>
        <v>6.5000000000000002E-2</v>
      </c>
      <c r="AD33" s="305" t="str">
        <f t="shared" si="2"/>
        <v>Paul Fanning</v>
      </c>
      <c r="AE33" s="303" t="s">
        <v>323</v>
      </c>
      <c r="AF33" s="312" t="str">
        <f t="shared" si="11"/>
        <v/>
      </c>
      <c r="AL33" s="235">
        <f t="shared" si="4"/>
        <v>300</v>
      </c>
    </row>
    <row r="34" spans="1:38" ht="18" customHeight="1" x14ac:dyDescent="0.2">
      <c r="A34" s="302">
        <v>28</v>
      </c>
      <c r="B34" s="343" t="s">
        <v>1149</v>
      </c>
      <c r="C34" s="304" t="s">
        <v>1184</v>
      </c>
      <c r="D34" s="305">
        <v>5</v>
      </c>
      <c r="E34" s="304">
        <v>46031</v>
      </c>
      <c r="F34" s="305" t="str">
        <f t="shared" si="9"/>
        <v>Paid</v>
      </c>
      <c r="G34" s="305" t="s">
        <v>3</v>
      </c>
      <c r="H34" s="303" t="s">
        <v>558</v>
      </c>
      <c r="I34" s="327" t="s">
        <v>560</v>
      </c>
      <c r="J34" s="307" t="s">
        <v>559</v>
      </c>
      <c r="K34" s="308">
        <v>2172992523</v>
      </c>
      <c r="L34" s="303" t="s">
        <v>561</v>
      </c>
      <c r="M34" s="321">
        <v>25</v>
      </c>
      <c r="N34" s="305" t="s">
        <v>342</v>
      </c>
      <c r="O34" s="321"/>
      <c r="P34" s="321"/>
      <c r="Q34" s="321">
        <v>1</v>
      </c>
      <c r="R34" s="321">
        <v>1</v>
      </c>
      <c r="S34" s="321" t="s">
        <v>562</v>
      </c>
      <c r="T34" s="305" t="s">
        <v>19</v>
      </c>
      <c r="U34" s="310">
        <v>300</v>
      </c>
      <c r="V34" s="310">
        <v>9</v>
      </c>
      <c r="W34" s="310">
        <f>IF(U34=" "," ",U34-AB34)</f>
        <v>282</v>
      </c>
      <c r="X34" s="310"/>
      <c r="Y34" s="311">
        <f t="shared" si="10"/>
        <v>0.03</v>
      </c>
      <c r="Z34" s="310">
        <v>9</v>
      </c>
      <c r="AA34" s="311">
        <f t="shared" si="6"/>
        <v>0.03</v>
      </c>
      <c r="AB34" s="310">
        <f t="shared" si="1"/>
        <v>18</v>
      </c>
      <c r="AC34" s="311">
        <f t="shared" si="7"/>
        <v>0.06</v>
      </c>
      <c r="AD34" s="305" t="str">
        <f t="shared" si="2"/>
        <v>Rory Keylon</v>
      </c>
      <c r="AE34" s="303" t="s">
        <v>323</v>
      </c>
      <c r="AF34" s="312" t="str">
        <f t="shared" si="11"/>
        <v/>
      </c>
      <c r="AL34" s="235" t="str">
        <f t="shared" si="4"/>
        <v/>
      </c>
    </row>
    <row r="35" spans="1:38" ht="18" customHeight="1" x14ac:dyDescent="0.25">
      <c r="A35" s="302">
        <v>29</v>
      </c>
      <c r="B35" s="375" t="s">
        <v>563</v>
      </c>
      <c r="C35" s="376"/>
      <c r="D35" s="377"/>
      <c r="E35" s="376">
        <v>46034</v>
      </c>
      <c r="F35" s="361" t="s">
        <v>712</v>
      </c>
      <c r="G35" s="377" t="s">
        <v>24</v>
      </c>
      <c r="H35" s="378" t="s">
        <v>1177</v>
      </c>
      <c r="I35" s="379" t="s">
        <v>1178</v>
      </c>
      <c r="J35" s="569" t="s">
        <v>1179</v>
      </c>
      <c r="K35" s="380">
        <v>2172736953</v>
      </c>
      <c r="L35" s="378" t="s">
        <v>1188</v>
      </c>
      <c r="M35" s="381">
        <v>35</v>
      </c>
      <c r="N35" s="377" t="s">
        <v>342</v>
      </c>
      <c r="O35" s="381"/>
      <c r="P35" s="381" t="s">
        <v>494</v>
      </c>
      <c r="Q35" s="381">
        <v>2</v>
      </c>
      <c r="R35" s="381"/>
      <c r="S35" s="381" t="s">
        <v>564</v>
      </c>
      <c r="T35" s="377"/>
      <c r="U35" s="382"/>
      <c r="V35" s="382"/>
      <c r="W35" s="368">
        <f>IF(F35&lt;&gt;"PAID",0,U35-AB35)</f>
        <v>0</v>
      </c>
      <c r="X35" s="382"/>
      <c r="Y35" s="382"/>
      <c r="Z35" s="382"/>
      <c r="AA35" s="369" t="str">
        <f t="shared" si="6"/>
        <v/>
      </c>
      <c r="AB35" s="370" t="str">
        <f t="shared" si="1"/>
        <v/>
      </c>
      <c r="AC35" s="383" t="str">
        <f t="shared" si="7"/>
        <v/>
      </c>
      <c r="AD35" s="377" t="str">
        <f t="shared" si="2"/>
        <v>Shonda Gibbs</v>
      </c>
      <c r="AE35" s="378" t="s">
        <v>323</v>
      </c>
      <c r="AF35" s="372" t="str">
        <f t="shared" si="11"/>
        <v/>
      </c>
      <c r="AL35" s="235" t="str">
        <f t="shared" si="4"/>
        <v/>
      </c>
    </row>
    <row r="36" spans="1:38" ht="18" customHeight="1" x14ac:dyDescent="0.2">
      <c r="A36" s="302">
        <v>30</v>
      </c>
      <c r="B36" s="343" t="s">
        <v>1029</v>
      </c>
      <c r="C36" s="304" t="s">
        <v>1181</v>
      </c>
      <c r="D36" s="305">
        <v>9</v>
      </c>
      <c r="E36" s="304">
        <v>46034</v>
      </c>
      <c r="F36" s="305" t="s">
        <v>941</v>
      </c>
      <c r="G36" s="305" t="s">
        <v>3</v>
      </c>
      <c r="H36" s="303" t="s">
        <v>565</v>
      </c>
      <c r="I36" s="327" t="s">
        <v>566</v>
      </c>
      <c r="J36" s="307" t="s">
        <v>567</v>
      </c>
      <c r="K36" s="308">
        <v>2172993044</v>
      </c>
      <c r="L36" s="303" t="s">
        <v>568</v>
      </c>
      <c r="M36" s="321">
        <v>25</v>
      </c>
      <c r="N36" s="305" t="s">
        <v>569</v>
      </c>
      <c r="O36" s="321"/>
      <c r="P36" s="321" t="s">
        <v>494</v>
      </c>
      <c r="Q36" s="321">
        <v>1</v>
      </c>
      <c r="R36" s="321"/>
      <c r="S36" s="321" t="s">
        <v>570</v>
      </c>
      <c r="T36" s="305" t="s">
        <v>9</v>
      </c>
      <c r="U36" s="310">
        <v>300</v>
      </c>
      <c r="V36" s="384"/>
      <c r="W36" s="310">
        <f>IF(U36=" "," ",U36-AB36)</f>
        <v>300</v>
      </c>
      <c r="X36" s="384"/>
      <c r="Y36" s="311" t="str">
        <f>IF(V36&lt;&gt;"",(V36/U36),"")</f>
        <v/>
      </c>
      <c r="Z36" s="384"/>
      <c r="AA36" s="311" t="str">
        <f t="shared" si="6"/>
        <v/>
      </c>
      <c r="AB36" s="310">
        <f t="shared" si="1"/>
        <v>0</v>
      </c>
      <c r="AC36" s="385">
        <f t="shared" si="7"/>
        <v>0</v>
      </c>
      <c r="AD36" s="386" t="str">
        <f t="shared" si="2"/>
        <v>Adrianna Bryant</v>
      </c>
      <c r="AE36" s="387" t="s">
        <v>323</v>
      </c>
      <c r="AF36" s="388">
        <f t="shared" si="11"/>
        <v>300</v>
      </c>
      <c r="AL36" s="235">
        <f t="shared" si="4"/>
        <v>50</v>
      </c>
    </row>
    <row r="37" spans="1:38" x14ac:dyDescent="0.2">
      <c r="A37" s="302">
        <v>31</v>
      </c>
      <c r="B37" s="343" t="s">
        <v>574</v>
      </c>
      <c r="C37" s="304" t="s">
        <v>1184</v>
      </c>
      <c r="D37" s="305">
        <v>10</v>
      </c>
      <c r="E37" s="304">
        <v>46035</v>
      </c>
      <c r="F37" s="305" t="str">
        <f>IF(W37&lt;&gt;0,"Paid", " ")</f>
        <v>Paid</v>
      </c>
      <c r="G37" s="305" t="s">
        <v>4</v>
      </c>
      <c r="H37" s="303" t="s">
        <v>571</v>
      </c>
      <c r="I37" s="327" t="s">
        <v>572</v>
      </c>
      <c r="J37" s="344" t="s">
        <v>573</v>
      </c>
      <c r="K37" s="308">
        <v>9286061484</v>
      </c>
      <c r="L37" s="303" t="s">
        <v>575</v>
      </c>
      <c r="M37" s="321">
        <v>20</v>
      </c>
      <c r="N37" s="305" t="s">
        <v>576</v>
      </c>
      <c r="O37" s="321"/>
      <c r="P37" s="321" t="s">
        <v>494</v>
      </c>
      <c r="Q37" s="321">
        <v>1</v>
      </c>
      <c r="R37" s="321">
        <v>1</v>
      </c>
      <c r="S37" s="321" t="s">
        <v>577</v>
      </c>
      <c r="T37" s="305" t="s">
        <v>19</v>
      </c>
      <c r="U37" s="310">
        <v>50</v>
      </c>
      <c r="V37" s="310">
        <v>1.75</v>
      </c>
      <c r="W37" s="310">
        <f>IF(U37=" "," ",U37-AB37)</f>
        <v>46.75</v>
      </c>
      <c r="X37" s="310"/>
      <c r="Y37" s="311">
        <f>IF(V37&lt;&gt;"",(V37/U37),"")</f>
        <v>3.5000000000000003E-2</v>
      </c>
      <c r="Z37" s="310">
        <v>1.5</v>
      </c>
      <c r="AA37" s="311">
        <f t="shared" si="6"/>
        <v>0.03</v>
      </c>
      <c r="AB37" s="310">
        <f t="shared" si="1"/>
        <v>3.25</v>
      </c>
      <c r="AC37" s="311">
        <f t="shared" si="7"/>
        <v>6.5000000000000002E-2</v>
      </c>
      <c r="AD37" s="305" t="str">
        <f t="shared" si="2"/>
        <v>Ryan Bye</v>
      </c>
      <c r="AE37" s="303" t="s">
        <v>323</v>
      </c>
      <c r="AF37" s="312" t="str">
        <f t="shared" si="11"/>
        <v/>
      </c>
      <c r="AL37" s="235">
        <f t="shared" si="4"/>
        <v>100</v>
      </c>
    </row>
    <row r="38" spans="1:38" x14ac:dyDescent="0.2">
      <c r="A38" s="302">
        <v>32</v>
      </c>
      <c r="B38" s="343" t="s">
        <v>578</v>
      </c>
      <c r="C38" s="304" t="s">
        <v>1184</v>
      </c>
      <c r="D38" s="305">
        <v>27</v>
      </c>
      <c r="E38" s="304">
        <v>46036</v>
      </c>
      <c r="F38" s="305" t="str">
        <f>IF(W38&lt;&gt;0,"Paid", " ")</f>
        <v>Paid</v>
      </c>
      <c r="G38" s="305" t="s">
        <v>3</v>
      </c>
      <c r="H38" s="303" t="s">
        <v>579</v>
      </c>
      <c r="I38" s="327" t="s">
        <v>580</v>
      </c>
      <c r="J38" s="307" t="s">
        <v>581</v>
      </c>
      <c r="K38" s="308">
        <v>2174153751</v>
      </c>
      <c r="L38" s="303" t="s">
        <v>582</v>
      </c>
      <c r="M38" s="321">
        <v>8</v>
      </c>
      <c r="N38" s="305" t="s">
        <v>583</v>
      </c>
      <c r="O38" s="321"/>
      <c r="P38" s="321" t="s">
        <v>584</v>
      </c>
      <c r="Q38" s="321">
        <v>2</v>
      </c>
      <c r="R38" s="321"/>
      <c r="S38" s="321" t="s">
        <v>585</v>
      </c>
      <c r="T38" s="305" t="s">
        <v>19</v>
      </c>
      <c r="U38" s="310">
        <v>100</v>
      </c>
      <c r="V38" s="310">
        <v>3.93</v>
      </c>
      <c r="W38" s="310">
        <f>IF(U38=" "," ",U38-AB38)</f>
        <v>92.32</v>
      </c>
      <c r="X38" s="310"/>
      <c r="Y38" s="311">
        <f>IF(V38&lt;&gt;"",(V38/U38),"")</f>
        <v>3.9300000000000002E-2</v>
      </c>
      <c r="Z38" s="310">
        <v>3.75</v>
      </c>
      <c r="AA38" s="311">
        <f t="shared" si="6"/>
        <v>3.7499999999999999E-2</v>
      </c>
      <c r="AB38" s="310">
        <f t="shared" si="1"/>
        <v>7.68</v>
      </c>
      <c r="AC38" s="311">
        <f t="shared" si="7"/>
        <v>7.6799999999999993E-2</v>
      </c>
      <c r="AD38" s="305" t="str">
        <f t="shared" si="2"/>
        <v>Taylor Stevens</v>
      </c>
      <c r="AE38" s="303" t="s">
        <v>323</v>
      </c>
      <c r="AF38" s="312" t="str">
        <f t="shared" si="11"/>
        <v/>
      </c>
      <c r="AL38" s="235">
        <f t="shared" si="4"/>
        <v>50</v>
      </c>
    </row>
    <row r="39" spans="1:38" ht="18" customHeight="1" x14ac:dyDescent="0.2">
      <c r="A39" s="302">
        <v>33</v>
      </c>
      <c r="B39" s="343" t="s">
        <v>594</v>
      </c>
      <c r="C39" s="304" t="s">
        <v>1186</v>
      </c>
      <c r="D39" s="305">
        <v>9</v>
      </c>
      <c r="E39" s="304">
        <v>46037</v>
      </c>
      <c r="F39" s="305" t="str">
        <f>IF(W39&lt;&gt;0,"Paid", " ")</f>
        <v>Paid</v>
      </c>
      <c r="G39" s="305" t="s">
        <v>4</v>
      </c>
      <c r="H39" s="303" t="s">
        <v>595</v>
      </c>
      <c r="I39" s="327" t="s">
        <v>596</v>
      </c>
      <c r="J39" s="307" t="s">
        <v>597</v>
      </c>
      <c r="K39" s="308">
        <v>2178364463</v>
      </c>
      <c r="L39" s="303" t="s">
        <v>598</v>
      </c>
      <c r="M39" s="321">
        <v>60</v>
      </c>
      <c r="N39" s="305" t="s">
        <v>342</v>
      </c>
      <c r="O39" s="321" t="s">
        <v>584</v>
      </c>
      <c r="P39" s="321" t="s">
        <v>600</v>
      </c>
      <c r="Q39" s="321">
        <v>1</v>
      </c>
      <c r="R39" s="321">
        <v>1</v>
      </c>
      <c r="S39" s="321" t="s">
        <v>601</v>
      </c>
      <c r="T39" s="305" t="s">
        <v>19</v>
      </c>
      <c r="U39" s="310">
        <v>50</v>
      </c>
      <c r="V39" s="310">
        <v>1.75</v>
      </c>
      <c r="W39" s="310">
        <f>IF(U39=" "," ",U39-AB39)</f>
        <v>46.75</v>
      </c>
      <c r="X39" s="310"/>
      <c r="Y39" s="311">
        <f>IF(V39&lt;&gt;"",(V39/U39),"")</f>
        <v>3.5000000000000003E-2</v>
      </c>
      <c r="Z39" s="310">
        <v>1.5</v>
      </c>
      <c r="AA39" s="311">
        <f t="shared" si="6"/>
        <v>0.03</v>
      </c>
      <c r="AB39" s="310">
        <f t="shared" ref="AB39:AB70" si="12">IF(U39="","",(X39+V39+Z39))</f>
        <v>3.25</v>
      </c>
      <c r="AC39" s="311">
        <f t="shared" si="7"/>
        <v>6.5000000000000002E-2</v>
      </c>
      <c r="AD39" s="305" t="str">
        <f t="shared" ref="AD39:AD70" si="13">CONCATENATE(H39," ",I39)</f>
        <v>Brian Baskett</v>
      </c>
      <c r="AE39" s="303" t="s">
        <v>323</v>
      </c>
      <c r="AF39" s="312" t="str">
        <f t="shared" si="11"/>
        <v/>
      </c>
      <c r="AL39" s="235" t="str">
        <f t="shared" si="4"/>
        <v/>
      </c>
    </row>
    <row r="40" spans="1:38" x14ac:dyDescent="0.2">
      <c r="A40" s="302">
        <v>34</v>
      </c>
      <c r="B40" s="400" t="s">
        <v>163</v>
      </c>
      <c r="C40" s="537" t="s">
        <v>1210</v>
      </c>
      <c r="D40" s="566">
        <v>1</v>
      </c>
      <c r="E40" s="401">
        <v>46037</v>
      </c>
      <c r="F40" s="361" t="s">
        <v>712</v>
      </c>
      <c r="G40" s="402" t="s">
        <v>24</v>
      </c>
      <c r="H40" s="403" t="s">
        <v>602</v>
      </c>
      <c r="I40" s="404" t="s">
        <v>588</v>
      </c>
      <c r="J40" s="405" t="s">
        <v>604</v>
      </c>
      <c r="K40" s="406">
        <v>2174946988</v>
      </c>
      <c r="L40" s="403" t="s">
        <v>603</v>
      </c>
      <c r="M40" s="407">
        <v>75</v>
      </c>
      <c r="N40" s="402" t="s">
        <v>342</v>
      </c>
      <c r="O40" s="407" t="s">
        <v>584</v>
      </c>
      <c r="P40" s="407" t="s">
        <v>584</v>
      </c>
      <c r="Q40" s="407">
        <v>0</v>
      </c>
      <c r="R40" s="407"/>
      <c r="S40" s="407"/>
      <c r="T40" s="402"/>
      <c r="U40" s="408"/>
      <c r="V40" s="408"/>
      <c r="W40" s="368">
        <f>IF(F40&lt;&gt;"PAID",0,U40-AB40)</f>
        <v>0</v>
      </c>
      <c r="X40" s="408"/>
      <c r="Y40" s="408"/>
      <c r="Z40" s="408"/>
      <c r="AA40" s="369" t="str">
        <f t="shared" si="6"/>
        <v/>
      </c>
      <c r="AB40" s="370" t="str">
        <f t="shared" si="12"/>
        <v/>
      </c>
      <c r="AC40" s="409" t="str">
        <f t="shared" si="7"/>
        <v/>
      </c>
      <c r="AD40" s="402" t="str">
        <f t="shared" si="13"/>
        <v>William Russell</v>
      </c>
      <c r="AE40" s="403" t="s">
        <v>323</v>
      </c>
      <c r="AF40" s="410" t="str">
        <f t="shared" si="11"/>
        <v/>
      </c>
      <c r="AL40" s="235">
        <f t="shared" si="4"/>
        <v>50</v>
      </c>
    </row>
    <row r="41" spans="1:38" x14ac:dyDescent="0.2">
      <c r="A41" s="302">
        <v>35</v>
      </c>
      <c r="B41" s="343" t="s">
        <v>622</v>
      </c>
      <c r="C41" s="304" t="s">
        <v>1210</v>
      </c>
      <c r="D41" s="305">
        <v>8</v>
      </c>
      <c r="E41" s="304">
        <v>46040</v>
      </c>
      <c r="F41" s="305" t="str">
        <f>IF(W41&lt;&gt;0,"Paid", " ")</f>
        <v>Paid</v>
      </c>
      <c r="G41" s="305" t="s">
        <v>4</v>
      </c>
      <c r="H41" s="303" t="s">
        <v>623</v>
      </c>
      <c r="I41" s="327" t="s">
        <v>624</v>
      </c>
      <c r="J41" s="344" t="s">
        <v>625</v>
      </c>
      <c r="K41" s="308">
        <v>2174945388</v>
      </c>
      <c r="L41" s="303" t="s">
        <v>626</v>
      </c>
      <c r="M41" s="321">
        <v>25</v>
      </c>
      <c r="N41" s="305" t="s">
        <v>629</v>
      </c>
      <c r="O41" s="321" t="s">
        <v>627</v>
      </c>
      <c r="P41" s="321" t="s">
        <v>600</v>
      </c>
      <c r="Q41" s="321">
        <v>1</v>
      </c>
      <c r="R41" s="321">
        <v>1</v>
      </c>
      <c r="S41" s="321" t="s">
        <v>628</v>
      </c>
      <c r="T41" s="305" t="s">
        <v>19</v>
      </c>
      <c r="U41" s="310">
        <v>50</v>
      </c>
      <c r="V41" s="310">
        <v>1.75</v>
      </c>
      <c r="W41" s="310">
        <f>IF(U41=" "," ",U41-AB41)</f>
        <v>46.75</v>
      </c>
      <c r="X41" s="310"/>
      <c r="Y41" s="311">
        <f>IF(V41&lt;&gt;"",(V41/U41),"")</f>
        <v>3.5000000000000003E-2</v>
      </c>
      <c r="Z41" s="310">
        <v>1.5</v>
      </c>
      <c r="AA41" s="311">
        <f t="shared" si="6"/>
        <v>0.03</v>
      </c>
      <c r="AB41" s="310">
        <f t="shared" si="12"/>
        <v>3.25</v>
      </c>
      <c r="AC41" s="311">
        <f t="shared" si="7"/>
        <v>6.5000000000000002E-2</v>
      </c>
      <c r="AD41" s="305" t="str">
        <f t="shared" si="13"/>
        <v>Patrick Shea</v>
      </c>
      <c r="AE41" s="303" t="s">
        <v>323</v>
      </c>
      <c r="AF41" s="312" t="str">
        <f t="shared" si="11"/>
        <v/>
      </c>
      <c r="AL41" s="235">
        <f t="shared" ref="AL41:AL72" si="14">IF(T42="Online - Stripe",U42,"")</f>
        <v>50</v>
      </c>
    </row>
    <row r="42" spans="1:38" x14ac:dyDescent="0.2">
      <c r="A42" s="302">
        <v>36</v>
      </c>
      <c r="B42" s="343" t="s">
        <v>630</v>
      </c>
      <c r="C42" s="304" t="s">
        <v>1184</v>
      </c>
      <c r="D42" s="305">
        <v>25</v>
      </c>
      <c r="E42" s="304">
        <v>46041</v>
      </c>
      <c r="F42" s="305" t="str">
        <f>IF(W42&lt;&gt;0,"Paid", " ")</f>
        <v>Paid</v>
      </c>
      <c r="G42" s="305" t="s">
        <v>4</v>
      </c>
      <c r="H42" s="303" t="s">
        <v>631</v>
      </c>
      <c r="I42" s="327" t="s">
        <v>633</v>
      </c>
      <c r="J42" s="344" t="s">
        <v>632</v>
      </c>
      <c r="K42" s="308">
        <v>2179513125</v>
      </c>
      <c r="L42" s="303" t="s">
        <v>634</v>
      </c>
      <c r="M42" s="321">
        <v>8</v>
      </c>
      <c r="N42" s="305" t="s">
        <v>342</v>
      </c>
      <c r="O42" s="321"/>
      <c r="P42" s="321" t="s">
        <v>584</v>
      </c>
      <c r="Q42" s="321"/>
      <c r="R42" s="321"/>
      <c r="S42" s="321"/>
      <c r="T42" s="305" t="s">
        <v>19</v>
      </c>
      <c r="U42" s="310">
        <v>50</v>
      </c>
      <c r="V42" s="310">
        <v>1.75</v>
      </c>
      <c r="W42" s="310">
        <f>IF(U42=" "," ",U42-AB42)</f>
        <v>46.75</v>
      </c>
      <c r="X42" s="310"/>
      <c r="Y42" s="311">
        <f>IF(V42&lt;&gt;"",(V42/U42),"")</f>
        <v>3.5000000000000003E-2</v>
      </c>
      <c r="Z42" s="310">
        <v>1.5</v>
      </c>
      <c r="AA42" s="311">
        <f t="shared" ref="AA42:AA73" si="15">IF(Z42&lt;&gt;"",(Z42/U42),"")</f>
        <v>0.03</v>
      </c>
      <c r="AB42" s="310">
        <f t="shared" si="12"/>
        <v>3.25</v>
      </c>
      <c r="AC42" s="311">
        <f t="shared" ref="AC42:AC72" si="16">IF(AB42&lt;&gt;"",(AB42/U42),"")</f>
        <v>6.5000000000000002E-2</v>
      </c>
      <c r="AD42" s="305" t="str">
        <f t="shared" si="13"/>
        <v>Rachel Owens</v>
      </c>
      <c r="AE42" s="303" t="s">
        <v>323</v>
      </c>
      <c r="AF42" s="312" t="str">
        <f t="shared" si="11"/>
        <v/>
      </c>
      <c r="AL42" s="235">
        <f t="shared" si="14"/>
        <v>50</v>
      </c>
    </row>
    <row r="43" spans="1:38" x14ac:dyDescent="0.2">
      <c r="A43" s="302">
        <v>37</v>
      </c>
      <c r="B43" s="343" t="s">
        <v>386</v>
      </c>
      <c r="C43" s="304" t="s">
        <v>1184</v>
      </c>
      <c r="D43" s="305">
        <v>16</v>
      </c>
      <c r="E43" s="304">
        <v>46041</v>
      </c>
      <c r="F43" s="305" t="str">
        <f>IF(W43&lt;&gt;0,"Paid", " ")</f>
        <v>Paid</v>
      </c>
      <c r="G43" s="305" t="s">
        <v>4</v>
      </c>
      <c r="H43" s="303" t="s">
        <v>637</v>
      </c>
      <c r="I43" s="327" t="s">
        <v>482</v>
      </c>
      <c r="J43" s="307" t="s">
        <v>638</v>
      </c>
      <c r="K43" s="308">
        <v>2178609989</v>
      </c>
      <c r="L43" s="303" t="s">
        <v>639</v>
      </c>
      <c r="M43" s="321">
        <v>25</v>
      </c>
      <c r="N43" s="305" t="s">
        <v>342</v>
      </c>
      <c r="O43" s="321"/>
      <c r="P43" s="321" t="s">
        <v>584</v>
      </c>
      <c r="Q43" s="321"/>
      <c r="R43" s="321"/>
      <c r="S43" s="321"/>
      <c r="T43" s="305" t="s">
        <v>19</v>
      </c>
      <c r="U43" s="310">
        <v>50</v>
      </c>
      <c r="V43" s="310">
        <v>1.75</v>
      </c>
      <c r="W43" s="310">
        <f>IF(U43=" "," ",U43-AB43)</f>
        <v>46.75</v>
      </c>
      <c r="X43" s="310"/>
      <c r="Y43" s="311">
        <f>IF(V43&lt;&gt;"",(V43/U43),"")</f>
        <v>3.5000000000000003E-2</v>
      </c>
      <c r="Z43" s="310">
        <v>1.5</v>
      </c>
      <c r="AA43" s="311">
        <f t="shared" si="15"/>
        <v>0.03</v>
      </c>
      <c r="AB43" s="310">
        <f t="shared" si="12"/>
        <v>3.25</v>
      </c>
      <c r="AC43" s="311">
        <f t="shared" si="16"/>
        <v>6.5000000000000002E-2</v>
      </c>
      <c r="AD43" s="305" t="str">
        <f t="shared" si="13"/>
        <v>Emily Robbins</v>
      </c>
      <c r="AE43" s="303" t="s">
        <v>323</v>
      </c>
      <c r="AF43" s="312" t="str">
        <f t="shared" si="11"/>
        <v/>
      </c>
      <c r="AL43" s="235">
        <f t="shared" si="14"/>
        <v>50</v>
      </c>
    </row>
    <row r="44" spans="1:38" x14ac:dyDescent="0.2">
      <c r="A44" s="302">
        <v>38</v>
      </c>
      <c r="B44" s="343" t="s">
        <v>118</v>
      </c>
      <c r="C44" s="304" t="s">
        <v>1183</v>
      </c>
      <c r="D44" s="305">
        <v>10</v>
      </c>
      <c r="E44" s="304">
        <v>46042</v>
      </c>
      <c r="F44" s="305" t="str">
        <f>IF(W44&lt;&gt;0,"Paid", " ")</f>
        <v>Paid</v>
      </c>
      <c r="G44" s="305" t="s">
        <v>4</v>
      </c>
      <c r="H44" s="303" t="s">
        <v>640</v>
      </c>
      <c r="I44" s="327" t="s">
        <v>641</v>
      </c>
      <c r="J44" s="307" t="s">
        <v>642</v>
      </c>
      <c r="K44" s="308">
        <v>2174149189</v>
      </c>
      <c r="L44" s="303" t="s">
        <v>643</v>
      </c>
      <c r="M44" s="321">
        <v>40</v>
      </c>
      <c r="N44" s="305" t="s">
        <v>644</v>
      </c>
      <c r="O44" s="321"/>
      <c r="P44" s="321" t="s">
        <v>600</v>
      </c>
      <c r="Q44" s="321">
        <v>1</v>
      </c>
      <c r="R44" s="321"/>
      <c r="S44" s="321" t="s">
        <v>471</v>
      </c>
      <c r="T44" s="305" t="s">
        <v>19</v>
      </c>
      <c r="U44" s="310">
        <v>50</v>
      </c>
      <c r="V44" s="310">
        <v>1.75</v>
      </c>
      <c r="W44" s="310">
        <f>IF(U44=" "," ",U44-AB44)</f>
        <v>46.75</v>
      </c>
      <c r="X44" s="310"/>
      <c r="Y44" s="311">
        <f>IF(V44&lt;&gt;"",(V44/U44),"")</f>
        <v>3.5000000000000003E-2</v>
      </c>
      <c r="Z44" s="310">
        <v>1.5</v>
      </c>
      <c r="AA44" s="311">
        <f t="shared" si="15"/>
        <v>0.03</v>
      </c>
      <c r="AB44" s="310">
        <f t="shared" si="12"/>
        <v>3.25</v>
      </c>
      <c r="AC44" s="311">
        <f t="shared" si="16"/>
        <v>6.5000000000000002E-2</v>
      </c>
      <c r="AD44" s="305" t="str">
        <f t="shared" si="13"/>
        <v>Kim Johnson</v>
      </c>
      <c r="AE44" s="303" t="s">
        <v>323</v>
      </c>
      <c r="AF44" s="312" t="str">
        <f t="shared" si="11"/>
        <v/>
      </c>
      <c r="AL44" s="235">
        <f t="shared" si="14"/>
        <v>300</v>
      </c>
    </row>
    <row r="45" spans="1:38" ht="18" customHeight="1" x14ac:dyDescent="0.2">
      <c r="A45" s="302">
        <v>39</v>
      </c>
      <c r="B45" s="343" t="s">
        <v>645</v>
      </c>
      <c r="C45" s="304" t="s">
        <v>1181</v>
      </c>
      <c r="D45" s="305">
        <v>28</v>
      </c>
      <c r="E45" s="304">
        <v>46043</v>
      </c>
      <c r="F45" s="305" t="str">
        <f>IF(W45&lt;&gt;0,"Paid", " ")</f>
        <v>Paid</v>
      </c>
      <c r="G45" s="305" t="s">
        <v>3</v>
      </c>
      <c r="H45" s="303" t="s">
        <v>646</v>
      </c>
      <c r="I45" s="327" t="s">
        <v>647</v>
      </c>
      <c r="J45" s="344" t="s">
        <v>648</v>
      </c>
      <c r="K45" s="308">
        <v>2176380250</v>
      </c>
      <c r="L45" s="303" t="s">
        <v>649</v>
      </c>
      <c r="M45" s="321">
        <v>45</v>
      </c>
      <c r="N45" s="305" t="s">
        <v>753</v>
      </c>
      <c r="O45" s="321" t="s">
        <v>650</v>
      </c>
      <c r="P45" s="321" t="s">
        <v>600</v>
      </c>
      <c r="Q45" s="321">
        <v>1</v>
      </c>
      <c r="R45" s="321">
        <v>1</v>
      </c>
      <c r="S45" s="303" t="s">
        <v>651</v>
      </c>
      <c r="T45" s="305" t="s">
        <v>19</v>
      </c>
      <c r="U45" s="310">
        <v>300</v>
      </c>
      <c r="V45" s="310">
        <v>9</v>
      </c>
      <c r="W45" s="310">
        <f>IF(U45=" "," ",U45-AB45)</f>
        <v>282</v>
      </c>
      <c r="X45" s="310"/>
      <c r="Y45" s="311">
        <f>IF(V45&lt;&gt;"",(V45/U45),"")</f>
        <v>0.03</v>
      </c>
      <c r="Z45" s="310">
        <v>9</v>
      </c>
      <c r="AA45" s="311">
        <f t="shared" si="15"/>
        <v>0.03</v>
      </c>
      <c r="AB45" s="310">
        <f t="shared" si="12"/>
        <v>18</v>
      </c>
      <c r="AC45" s="311">
        <f t="shared" si="16"/>
        <v>0.06</v>
      </c>
      <c r="AD45" s="305" t="str">
        <f t="shared" si="13"/>
        <v>Dené  Peters</v>
      </c>
      <c r="AE45" s="303" t="s">
        <v>323</v>
      </c>
      <c r="AF45" s="312" t="str">
        <f t="shared" si="11"/>
        <v/>
      </c>
      <c r="AL45" s="235" t="str">
        <f t="shared" si="14"/>
        <v/>
      </c>
    </row>
    <row r="46" spans="1:38" ht="18" customHeight="1" x14ac:dyDescent="0.2">
      <c r="A46" s="302">
        <v>40</v>
      </c>
      <c r="B46" s="411" t="s">
        <v>1218</v>
      </c>
      <c r="C46" s="412" t="s">
        <v>1185</v>
      </c>
      <c r="D46" s="414">
        <v>3</v>
      </c>
      <c r="E46" s="412">
        <v>46043</v>
      </c>
      <c r="F46" s="413" t="s">
        <v>473</v>
      </c>
      <c r="G46" s="414" t="s">
        <v>909</v>
      </c>
      <c r="H46" s="415" t="s">
        <v>652</v>
      </c>
      <c r="I46" s="416" t="s">
        <v>654</v>
      </c>
      <c r="J46" s="417" t="s">
        <v>655</v>
      </c>
      <c r="K46" s="418" t="s">
        <v>653</v>
      </c>
      <c r="L46" s="415" t="s">
        <v>217</v>
      </c>
      <c r="M46" s="419">
        <v>50</v>
      </c>
      <c r="N46" s="414"/>
      <c r="O46" s="419"/>
      <c r="P46" s="419" t="s">
        <v>600</v>
      </c>
      <c r="Q46" s="419">
        <v>1</v>
      </c>
      <c r="R46" s="419"/>
      <c r="S46" s="419" t="s">
        <v>656</v>
      </c>
      <c r="T46" s="414"/>
      <c r="U46" s="420"/>
      <c r="V46" s="420"/>
      <c r="W46" s="420">
        <v>0</v>
      </c>
      <c r="X46" s="420"/>
      <c r="Y46" s="420"/>
      <c r="Z46" s="420"/>
      <c r="AA46" s="421" t="str">
        <f t="shared" si="15"/>
        <v/>
      </c>
      <c r="AB46" s="356" t="str">
        <f t="shared" si="12"/>
        <v/>
      </c>
      <c r="AC46" s="422" t="str">
        <f t="shared" si="16"/>
        <v/>
      </c>
      <c r="AD46" s="414" t="str">
        <f t="shared" si="13"/>
        <v>Alivia Carrigan</v>
      </c>
      <c r="AE46" s="415" t="s">
        <v>323</v>
      </c>
      <c r="AF46" s="423" t="str">
        <f t="shared" si="11"/>
        <v/>
      </c>
      <c r="AL46" s="235" t="str">
        <f t="shared" si="14"/>
        <v/>
      </c>
    </row>
    <row r="47" spans="1:38" x14ac:dyDescent="0.2">
      <c r="A47" s="302">
        <v>41</v>
      </c>
      <c r="B47" s="343" t="s">
        <v>661</v>
      </c>
      <c r="C47" s="304" t="s">
        <v>1183</v>
      </c>
      <c r="D47" s="305">
        <v>5</v>
      </c>
      <c r="E47" s="304">
        <v>46043</v>
      </c>
      <c r="F47" s="424" t="s">
        <v>711</v>
      </c>
      <c r="G47" s="305" t="s">
        <v>4</v>
      </c>
      <c r="H47" s="303" t="s">
        <v>658</v>
      </c>
      <c r="I47" s="327" t="s">
        <v>657</v>
      </c>
      <c r="J47" s="307" t="s">
        <v>659</v>
      </c>
      <c r="K47" s="308">
        <v>2173417724</v>
      </c>
      <c r="L47" s="303" t="s">
        <v>660</v>
      </c>
      <c r="M47" s="321">
        <v>25</v>
      </c>
      <c r="N47" s="306" t="s">
        <v>663</v>
      </c>
      <c r="O47" s="321" t="s">
        <v>584</v>
      </c>
      <c r="P47" s="321"/>
      <c r="Q47" s="321">
        <v>1</v>
      </c>
      <c r="R47" s="321"/>
      <c r="S47" s="321" t="s">
        <v>662</v>
      </c>
      <c r="T47" s="305" t="s">
        <v>711</v>
      </c>
      <c r="U47" s="310">
        <v>50</v>
      </c>
      <c r="V47" s="310"/>
      <c r="W47" s="310">
        <v>0</v>
      </c>
      <c r="X47" s="310"/>
      <c r="Y47" s="311" t="str">
        <f>IF(V47&lt;&gt;"",(V47/U47),"")</f>
        <v/>
      </c>
      <c r="Z47" s="310"/>
      <c r="AA47" s="311" t="str">
        <f t="shared" si="15"/>
        <v/>
      </c>
      <c r="AB47" s="310">
        <f t="shared" si="12"/>
        <v>0</v>
      </c>
      <c r="AC47" s="311">
        <f t="shared" si="16"/>
        <v>0</v>
      </c>
      <c r="AD47" s="305" t="str">
        <f t="shared" si="13"/>
        <v>Kris Cavanagh</v>
      </c>
      <c r="AE47" s="303" t="s">
        <v>323</v>
      </c>
      <c r="AF47" s="312" t="str">
        <f t="shared" si="11"/>
        <v/>
      </c>
      <c r="AL47" s="235">
        <f t="shared" si="14"/>
        <v>50</v>
      </c>
    </row>
    <row r="48" spans="1:38" ht="18" customHeight="1" x14ac:dyDescent="0.2">
      <c r="A48" s="302">
        <v>42</v>
      </c>
      <c r="B48" s="343" t="s">
        <v>664</v>
      </c>
      <c r="C48" s="304" t="s">
        <v>1181</v>
      </c>
      <c r="D48" s="305">
        <v>32</v>
      </c>
      <c r="E48" s="304">
        <v>46044</v>
      </c>
      <c r="F48" s="305" t="str">
        <f t="shared" ref="F48:F54" si="17">IF(W48&lt;&gt;0,"Paid", " ")</f>
        <v>Paid</v>
      </c>
      <c r="G48" s="305" t="s">
        <v>4</v>
      </c>
      <c r="H48" s="303" t="s">
        <v>666</v>
      </c>
      <c r="I48" s="327" t="s">
        <v>667</v>
      </c>
      <c r="J48" s="497" t="s">
        <v>665</v>
      </c>
      <c r="K48" s="308">
        <v>2176529166</v>
      </c>
      <c r="L48" s="303" t="s">
        <v>668</v>
      </c>
      <c r="M48" s="321">
        <v>30</v>
      </c>
      <c r="N48" s="305" t="s">
        <v>342</v>
      </c>
      <c r="O48" s="321"/>
      <c r="P48" s="321" t="s">
        <v>669</v>
      </c>
      <c r="Q48" s="321">
        <v>1</v>
      </c>
      <c r="R48" s="321">
        <v>1</v>
      </c>
      <c r="S48" s="321" t="s">
        <v>670</v>
      </c>
      <c r="T48" s="305" t="s">
        <v>19</v>
      </c>
      <c r="U48" s="310">
        <v>50</v>
      </c>
      <c r="V48" s="310">
        <v>1.75</v>
      </c>
      <c r="W48" s="310">
        <f>IF(U48=" "," ",U48-AB48)</f>
        <v>46.75</v>
      </c>
      <c r="X48" s="310"/>
      <c r="Y48" s="311">
        <f>IF(V48&lt;&gt;"",(V48/U48),"")</f>
        <v>3.5000000000000003E-2</v>
      </c>
      <c r="Z48" s="310">
        <v>1.5</v>
      </c>
      <c r="AA48" s="311">
        <f t="shared" si="15"/>
        <v>0.03</v>
      </c>
      <c r="AB48" s="310">
        <f t="shared" si="12"/>
        <v>3.25</v>
      </c>
      <c r="AC48" s="311">
        <f t="shared" si="16"/>
        <v>6.5000000000000002E-2</v>
      </c>
      <c r="AD48" s="305" t="str">
        <f t="shared" si="13"/>
        <v>Nicholas Nguyen</v>
      </c>
      <c r="AE48" s="303" t="s">
        <v>323</v>
      </c>
      <c r="AF48" s="312" t="str">
        <f t="shared" si="11"/>
        <v/>
      </c>
      <c r="AL48" s="235">
        <f t="shared" si="14"/>
        <v>300</v>
      </c>
    </row>
    <row r="49" spans="1:49" ht="18" customHeight="1" x14ac:dyDescent="0.2">
      <c r="A49" s="302">
        <v>43</v>
      </c>
      <c r="B49" s="343" t="s">
        <v>671</v>
      </c>
      <c r="C49" s="304" t="s">
        <v>1181</v>
      </c>
      <c r="D49" s="305">
        <v>38</v>
      </c>
      <c r="E49" s="304">
        <v>46044</v>
      </c>
      <c r="F49" s="305" t="str">
        <f t="shared" si="17"/>
        <v>Paid</v>
      </c>
      <c r="G49" s="305" t="s">
        <v>3</v>
      </c>
      <c r="H49" s="303" t="s">
        <v>672</v>
      </c>
      <c r="I49" s="327" t="s">
        <v>673</v>
      </c>
      <c r="J49" s="497" t="s">
        <v>674</v>
      </c>
      <c r="K49" s="308">
        <v>2173033477</v>
      </c>
      <c r="L49" s="303" t="s">
        <v>675</v>
      </c>
      <c r="M49" s="321">
        <v>20</v>
      </c>
      <c r="N49" s="305" t="s">
        <v>1189</v>
      </c>
      <c r="O49" s="321"/>
      <c r="P49" s="321"/>
      <c r="Q49" s="321">
        <v>1</v>
      </c>
      <c r="R49" s="321"/>
      <c r="S49" s="321" t="s">
        <v>676</v>
      </c>
      <c r="T49" s="305" t="s">
        <v>19</v>
      </c>
      <c r="U49" s="310">
        <v>300</v>
      </c>
      <c r="V49" s="310">
        <v>9</v>
      </c>
      <c r="W49" s="310">
        <f>IF(U49=" "," ",U49-AB49)</f>
        <v>282</v>
      </c>
      <c r="X49" s="310"/>
      <c r="Y49" s="311">
        <f>IF(V49&lt;&gt;"",(V49/U49),"")</f>
        <v>0.03</v>
      </c>
      <c r="Z49" s="310">
        <v>9</v>
      </c>
      <c r="AA49" s="311">
        <f t="shared" si="15"/>
        <v>0.03</v>
      </c>
      <c r="AB49" s="310">
        <f t="shared" si="12"/>
        <v>18</v>
      </c>
      <c r="AC49" s="311">
        <f t="shared" si="16"/>
        <v>0.06</v>
      </c>
      <c r="AD49" s="305" t="str">
        <f t="shared" si="13"/>
        <v>Jason Thomas</v>
      </c>
      <c r="AE49" s="303" t="s">
        <v>323</v>
      </c>
      <c r="AF49" s="312" t="str">
        <f t="shared" si="11"/>
        <v/>
      </c>
      <c r="AL49" s="235">
        <f t="shared" si="14"/>
        <v>300</v>
      </c>
    </row>
    <row r="50" spans="1:49" x14ac:dyDescent="0.2">
      <c r="A50" s="302">
        <v>44</v>
      </c>
      <c r="B50" s="343" t="s">
        <v>402</v>
      </c>
      <c r="C50" s="304" t="s">
        <v>1181</v>
      </c>
      <c r="D50" s="305">
        <v>7</v>
      </c>
      <c r="E50" s="304">
        <v>46044</v>
      </c>
      <c r="F50" s="305" t="str">
        <f t="shared" si="17"/>
        <v>Paid</v>
      </c>
      <c r="G50" s="305" t="s">
        <v>3</v>
      </c>
      <c r="H50" s="303" t="s">
        <v>680</v>
      </c>
      <c r="I50" s="327" t="s">
        <v>681</v>
      </c>
      <c r="J50" s="307" t="s">
        <v>682</v>
      </c>
      <c r="K50" s="308">
        <v>2179725802</v>
      </c>
      <c r="L50" s="303" t="s">
        <v>683</v>
      </c>
      <c r="M50" s="321">
        <v>7</v>
      </c>
      <c r="N50" s="305"/>
      <c r="O50" s="321"/>
      <c r="P50" s="321" t="s">
        <v>684</v>
      </c>
      <c r="Q50" s="321">
        <v>1</v>
      </c>
      <c r="R50" s="321"/>
      <c r="S50" s="321" t="s">
        <v>685</v>
      </c>
      <c r="T50" s="305" t="s">
        <v>19</v>
      </c>
      <c r="U50" s="310">
        <v>300</v>
      </c>
      <c r="V50" s="310">
        <v>9</v>
      </c>
      <c r="W50" s="310">
        <f>IF(U50=" "," ",U50-AB50)</f>
        <v>282</v>
      </c>
      <c r="X50" s="310"/>
      <c r="Y50" s="311">
        <f>IF(V50&lt;&gt;"",(V50/U50),"")</f>
        <v>0.03</v>
      </c>
      <c r="Z50" s="310">
        <v>9</v>
      </c>
      <c r="AA50" s="311">
        <f t="shared" si="15"/>
        <v>0.03</v>
      </c>
      <c r="AB50" s="310">
        <f t="shared" si="12"/>
        <v>18</v>
      </c>
      <c r="AC50" s="311">
        <f t="shared" si="16"/>
        <v>0.06</v>
      </c>
      <c r="AD50" s="305" t="str">
        <f t="shared" si="13"/>
        <v>TJ Woolum</v>
      </c>
      <c r="AE50" s="303" t="s">
        <v>323</v>
      </c>
      <c r="AF50" s="312" t="str">
        <f t="shared" si="11"/>
        <v/>
      </c>
      <c r="AL50" s="235" t="str">
        <f t="shared" si="14"/>
        <v/>
      </c>
    </row>
    <row r="51" spans="1:49" x14ac:dyDescent="0.2">
      <c r="A51" s="302">
        <v>45</v>
      </c>
      <c r="B51" s="343" t="s">
        <v>360</v>
      </c>
      <c r="C51" s="304" t="s">
        <v>1186</v>
      </c>
      <c r="D51" s="305" t="s">
        <v>1205</v>
      </c>
      <c r="E51" s="304">
        <v>46044</v>
      </c>
      <c r="F51" s="305" t="str">
        <f t="shared" si="17"/>
        <v>Paid</v>
      </c>
      <c r="G51" s="305" t="s">
        <v>4</v>
      </c>
      <c r="H51" s="303" t="s">
        <v>687</v>
      </c>
      <c r="I51" s="327" t="s">
        <v>686</v>
      </c>
      <c r="J51" s="344" t="s">
        <v>688</v>
      </c>
      <c r="K51" s="308">
        <v>2175227932</v>
      </c>
      <c r="L51" s="303" t="s">
        <v>689</v>
      </c>
      <c r="M51" s="321">
        <v>50</v>
      </c>
      <c r="N51" s="306" t="s">
        <v>690</v>
      </c>
      <c r="O51" s="321"/>
      <c r="P51" s="321" t="s">
        <v>600</v>
      </c>
      <c r="Q51" s="321">
        <v>2</v>
      </c>
      <c r="R51" s="321">
        <v>2</v>
      </c>
      <c r="S51" s="321" t="s">
        <v>691</v>
      </c>
      <c r="T51" s="305" t="s">
        <v>9</v>
      </c>
      <c r="U51" s="310">
        <v>100</v>
      </c>
      <c r="V51" s="310"/>
      <c r="W51" s="310">
        <v>100</v>
      </c>
      <c r="X51" s="310"/>
      <c r="Y51" s="310"/>
      <c r="Z51" s="310"/>
      <c r="AA51" s="311" t="str">
        <f t="shared" si="15"/>
        <v/>
      </c>
      <c r="AB51" s="310">
        <f t="shared" si="12"/>
        <v>0</v>
      </c>
      <c r="AC51" s="311">
        <f t="shared" si="16"/>
        <v>0</v>
      </c>
      <c r="AD51" s="305" t="str">
        <f t="shared" si="13"/>
        <v>Sasha Cadigan</v>
      </c>
      <c r="AE51" s="303" t="s">
        <v>323</v>
      </c>
      <c r="AF51" s="312">
        <v>100</v>
      </c>
      <c r="AL51" s="235">
        <f t="shared" si="14"/>
        <v>50</v>
      </c>
    </row>
    <row r="52" spans="1:49" ht="18" customHeight="1" x14ac:dyDescent="0.2">
      <c r="A52" s="302">
        <v>46</v>
      </c>
      <c r="B52" s="307" t="s">
        <v>1171</v>
      </c>
      <c r="C52" s="305" t="s">
        <v>1181</v>
      </c>
      <c r="D52" s="305">
        <v>2</v>
      </c>
      <c r="E52" s="304">
        <v>46044</v>
      </c>
      <c r="F52" s="305" t="str">
        <f t="shared" si="17"/>
        <v>Paid</v>
      </c>
      <c r="G52" s="305" t="s">
        <v>4</v>
      </c>
      <c r="H52" s="303" t="s">
        <v>415</v>
      </c>
      <c r="I52" s="327" t="s">
        <v>693</v>
      </c>
      <c r="J52" s="344" t="s">
        <v>692</v>
      </c>
      <c r="K52" s="308">
        <v>2175285253</v>
      </c>
      <c r="L52" s="303" t="s">
        <v>694</v>
      </c>
      <c r="M52" s="321">
        <v>25</v>
      </c>
      <c r="N52" s="306" t="s">
        <v>695</v>
      </c>
      <c r="O52" s="321" t="s">
        <v>584</v>
      </c>
      <c r="P52" s="321" t="s">
        <v>584</v>
      </c>
      <c r="Q52" s="321"/>
      <c r="R52" s="321"/>
      <c r="S52" s="321"/>
      <c r="T52" s="305" t="s">
        <v>19</v>
      </c>
      <c r="U52" s="310">
        <v>50</v>
      </c>
      <c r="V52" s="310">
        <v>1.75</v>
      </c>
      <c r="W52" s="310">
        <f>IF(U52=" "," ",U52-AB52)</f>
        <v>46.75</v>
      </c>
      <c r="X52" s="310"/>
      <c r="Y52" s="311">
        <f>IF(V52&lt;&gt;"",(V52/U52),"")</f>
        <v>3.5000000000000003E-2</v>
      </c>
      <c r="Z52" s="310">
        <v>1.5</v>
      </c>
      <c r="AA52" s="311">
        <f t="shared" si="15"/>
        <v>0.03</v>
      </c>
      <c r="AB52" s="310">
        <f t="shared" si="12"/>
        <v>3.25</v>
      </c>
      <c r="AC52" s="311">
        <f t="shared" si="16"/>
        <v>6.5000000000000002E-2</v>
      </c>
      <c r="AD52" s="305" t="str">
        <f t="shared" si="13"/>
        <v>Teresa Silva</v>
      </c>
      <c r="AE52" s="303" t="s">
        <v>323</v>
      </c>
      <c r="AF52" s="312" t="str">
        <f>IF(T52="Check",U52,"")</f>
        <v/>
      </c>
      <c r="AL52" s="235" t="str">
        <f t="shared" si="14"/>
        <v/>
      </c>
    </row>
    <row r="53" spans="1:49" x14ac:dyDescent="0.2">
      <c r="A53" s="302">
        <v>47</v>
      </c>
      <c r="B53" s="343" t="s">
        <v>699</v>
      </c>
      <c r="C53" s="304" t="s">
        <v>1185</v>
      </c>
      <c r="D53" s="305" t="s">
        <v>1202</v>
      </c>
      <c r="E53" s="304">
        <v>46044</v>
      </c>
      <c r="F53" s="305" t="str">
        <f t="shared" si="17"/>
        <v>Paid</v>
      </c>
      <c r="G53" s="305" t="s">
        <v>5</v>
      </c>
      <c r="H53" s="303" t="s">
        <v>700</v>
      </c>
      <c r="I53" s="327" t="s">
        <v>701</v>
      </c>
      <c r="J53" s="344" t="s">
        <v>702</v>
      </c>
      <c r="K53" s="308">
        <v>2178995479</v>
      </c>
      <c r="L53" s="303" t="s">
        <v>703</v>
      </c>
      <c r="M53" s="321">
        <v>25</v>
      </c>
      <c r="N53" s="305"/>
      <c r="O53" s="321" t="s">
        <v>584</v>
      </c>
      <c r="P53" s="321" t="s">
        <v>584</v>
      </c>
      <c r="Q53" s="321">
        <v>1</v>
      </c>
      <c r="R53" s="321"/>
      <c r="S53" s="321" t="s">
        <v>704</v>
      </c>
      <c r="T53" s="305" t="s">
        <v>9</v>
      </c>
      <c r="U53" s="310">
        <v>350</v>
      </c>
      <c r="V53" s="310"/>
      <c r="W53" s="310">
        <v>350</v>
      </c>
      <c r="X53" s="310"/>
      <c r="Y53" s="310"/>
      <c r="Z53" s="310"/>
      <c r="AA53" s="311" t="str">
        <f t="shared" si="15"/>
        <v/>
      </c>
      <c r="AB53" s="310">
        <f t="shared" si="12"/>
        <v>0</v>
      </c>
      <c r="AC53" s="311">
        <f t="shared" si="16"/>
        <v>0</v>
      </c>
      <c r="AD53" s="305" t="str">
        <f t="shared" si="13"/>
        <v>Jim Allmon</v>
      </c>
      <c r="AE53" s="303" t="s">
        <v>323</v>
      </c>
      <c r="AF53" s="312">
        <v>350</v>
      </c>
      <c r="AL53" s="235">
        <f t="shared" si="14"/>
        <v>300</v>
      </c>
    </row>
    <row r="54" spans="1:49" ht="18" customHeight="1" x14ac:dyDescent="0.2">
      <c r="A54" s="302">
        <v>48</v>
      </c>
      <c r="B54" s="343" t="s">
        <v>705</v>
      </c>
      <c r="C54" s="304" t="s">
        <v>1181</v>
      </c>
      <c r="D54" s="305">
        <v>1</v>
      </c>
      <c r="E54" s="304">
        <v>46047</v>
      </c>
      <c r="F54" s="305" t="str">
        <f t="shared" si="17"/>
        <v>Paid</v>
      </c>
      <c r="G54" s="305" t="s">
        <v>3</v>
      </c>
      <c r="H54" s="303" t="s">
        <v>706</v>
      </c>
      <c r="I54" s="327" t="s">
        <v>707</v>
      </c>
      <c r="J54" s="604" t="s">
        <v>708</v>
      </c>
      <c r="K54" s="308">
        <v>2178990953</v>
      </c>
      <c r="L54" s="303" t="s">
        <v>709</v>
      </c>
      <c r="M54" s="321">
        <v>8</v>
      </c>
      <c r="N54" s="306" t="s">
        <v>710</v>
      </c>
      <c r="O54" s="321"/>
      <c r="P54" s="321" t="s">
        <v>600</v>
      </c>
      <c r="Q54" s="321">
        <v>1</v>
      </c>
      <c r="R54" s="321"/>
      <c r="S54" s="321" t="s">
        <v>710</v>
      </c>
      <c r="T54" s="305" t="s">
        <v>19</v>
      </c>
      <c r="U54" s="310">
        <v>300</v>
      </c>
      <c r="V54" s="310">
        <v>9</v>
      </c>
      <c r="W54" s="310">
        <f>IF(U54=" "," ",U54-AB54)</f>
        <v>282</v>
      </c>
      <c r="X54" s="310"/>
      <c r="Y54" s="311">
        <f>IF(V54&lt;&gt;"",(V54/U54),"")</f>
        <v>0.03</v>
      </c>
      <c r="Z54" s="310">
        <v>9</v>
      </c>
      <c r="AA54" s="311">
        <f t="shared" si="15"/>
        <v>0.03</v>
      </c>
      <c r="AB54" s="310">
        <f t="shared" si="12"/>
        <v>18</v>
      </c>
      <c r="AC54" s="311">
        <f t="shared" si="16"/>
        <v>0.06</v>
      </c>
      <c r="AD54" s="305" t="str">
        <f t="shared" si="13"/>
        <v>Olivia Knight</v>
      </c>
      <c r="AE54" s="303" t="s">
        <v>323</v>
      </c>
      <c r="AF54" s="312" t="str">
        <f>IF(T54="Check",U54,"")</f>
        <v/>
      </c>
      <c r="AG54" s="8"/>
      <c r="AH54" s="8"/>
      <c r="AI54" s="8"/>
      <c r="AJ54" s="8"/>
      <c r="AK54" s="8"/>
      <c r="AL54" s="235" t="str">
        <f t="shared" si="14"/>
        <v/>
      </c>
      <c r="AM54" s="8"/>
      <c r="AN54" s="8"/>
      <c r="AO54" s="8"/>
      <c r="AP54" s="8"/>
      <c r="AQ54" s="8"/>
      <c r="AR54" s="8"/>
      <c r="AS54" s="8"/>
      <c r="AT54" s="8"/>
      <c r="AU54" s="8"/>
      <c r="AV54" s="8"/>
      <c r="AW54" s="8"/>
    </row>
    <row r="55" spans="1:49" s="8" customFormat="1" x14ac:dyDescent="0.2">
      <c r="A55" s="302">
        <v>49</v>
      </c>
      <c r="B55" s="343" t="s">
        <v>153</v>
      </c>
      <c r="C55" s="304" t="s">
        <v>1183</v>
      </c>
      <c r="D55" s="305">
        <v>4</v>
      </c>
      <c r="E55" s="304">
        <v>46047</v>
      </c>
      <c r="F55" s="305" t="s">
        <v>557</v>
      </c>
      <c r="G55" s="305" t="s">
        <v>3</v>
      </c>
      <c r="H55" s="303" t="s">
        <v>715</v>
      </c>
      <c r="I55" s="327" t="s">
        <v>716</v>
      </c>
      <c r="J55" s="344" t="s">
        <v>717</v>
      </c>
      <c r="K55" s="308">
        <v>2176382949</v>
      </c>
      <c r="L55" s="303" t="s">
        <v>718</v>
      </c>
      <c r="M55" s="321">
        <v>50</v>
      </c>
      <c r="N55" s="305" t="s">
        <v>719</v>
      </c>
      <c r="O55" s="321" t="s">
        <v>584</v>
      </c>
      <c r="P55" s="321" t="s">
        <v>584</v>
      </c>
      <c r="Q55" s="321">
        <v>2</v>
      </c>
      <c r="R55" s="321">
        <v>2</v>
      </c>
      <c r="S55" s="303" t="s">
        <v>720</v>
      </c>
      <c r="T55" s="305" t="s">
        <v>9</v>
      </c>
      <c r="U55" s="310">
        <v>350</v>
      </c>
      <c r="V55" s="310"/>
      <c r="W55" s="310">
        <v>350</v>
      </c>
      <c r="X55" s="310"/>
      <c r="Y55" s="310"/>
      <c r="Z55" s="310"/>
      <c r="AA55" s="311" t="str">
        <f t="shared" si="15"/>
        <v/>
      </c>
      <c r="AB55" s="310">
        <f t="shared" si="12"/>
        <v>0</v>
      </c>
      <c r="AC55" s="311">
        <f t="shared" si="16"/>
        <v>0</v>
      </c>
      <c r="AD55" s="305" t="str">
        <f t="shared" si="13"/>
        <v>Landon Kirby</v>
      </c>
      <c r="AE55" s="303" t="s">
        <v>323</v>
      </c>
      <c r="AF55" s="312">
        <v>350</v>
      </c>
      <c r="AG55" s="6"/>
      <c r="AH55" s="6"/>
      <c r="AI55" s="6"/>
      <c r="AJ55" s="6"/>
      <c r="AK55" s="6"/>
      <c r="AL55" s="235">
        <f t="shared" si="14"/>
        <v>300</v>
      </c>
      <c r="AM55" s="6"/>
      <c r="AN55" s="6"/>
      <c r="AO55" s="6"/>
      <c r="AP55" s="6"/>
      <c r="AQ55" s="6"/>
      <c r="AR55" s="6"/>
      <c r="AS55" s="6"/>
      <c r="AT55" s="6"/>
      <c r="AU55" s="6"/>
      <c r="AV55" s="6"/>
      <c r="AW55" s="6"/>
    </row>
    <row r="56" spans="1:49" x14ac:dyDescent="0.2">
      <c r="A56" s="302">
        <v>50</v>
      </c>
      <c r="B56" s="343" t="s">
        <v>724</v>
      </c>
      <c r="C56" s="304" t="s">
        <v>1210</v>
      </c>
      <c r="D56" s="305" t="s">
        <v>1212</v>
      </c>
      <c r="E56" s="304">
        <v>46048</v>
      </c>
      <c r="F56" s="305" t="s">
        <v>557</v>
      </c>
      <c r="G56" s="305" t="s">
        <v>3</v>
      </c>
      <c r="H56" s="303" t="s">
        <v>721</v>
      </c>
      <c r="I56" s="327" t="s">
        <v>722</v>
      </c>
      <c r="J56" s="344" t="s">
        <v>723</v>
      </c>
      <c r="K56" s="308">
        <v>2175287533</v>
      </c>
      <c r="L56" s="303" t="s">
        <v>725</v>
      </c>
      <c r="M56" s="321">
        <v>35</v>
      </c>
      <c r="N56" s="305" t="s">
        <v>342</v>
      </c>
      <c r="O56" s="321" t="s">
        <v>584</v>
      </c>
      <c r="P56" s="321" t="s">
        <v>584</v>
      </c>
      <c r="Q56" s="321">
        <v>1</v>
      </c>
      <c r="R56" s="321">
        <v>1</v>
      </c>
      <c r="S56" s="321" t="s">
        <v>726</v>
      </c>
      <c r="T56" s="305" t="s">
        <v>19</v>
      </c>
      <c r="U56" s="310">
        <v>300</v>
      </c>
      <c r="V56" s="310">
        <v>9</v>
      </c>
      <c r="W56" s="310">
        <f>IF(U56=" "," ",U56-AB56)</f>
        <v>282</v>
      </c>
      <c r="X56" s="310"/>
      <c r="Y56" s="311">
        <f>IF(V56&lt;&gt;"",(V56/U56),"")</f>
        <v>0.03</v>
      </c>
      <c r="Z56" s="310">
        <v>9</v>
      </c>
      <c r="AA56" s="311">
        <f t="shared" si="15"/>
        <v>0.03</v>
      </c>
      <c r="AB56" s="310">
        <f t="shared" si="12"/>
        <v>18</v>
      </c>
      <c r="AC56" s="311">
        <f t="shared" si="16"/>
        <v>0.06</v>
      </c>
      <c r="AD56" s="305" t="str">
        <f t="shared" si="13"/>
        <v>Kristi Lanzotti</v>
      </c>
      <c r="AE56" s="303" t="s">
        <v>323</v>
      </c>
      <c r="AF56" s="312" t="str">
        <f>IF(T56="Check",U56,"")</f>
        <v/>
      </c>
      <c r="AL56" s="235">
        <f t="shared" si="14"/>
        <v>350</v>
      </c>
    </row>
    <row r="57" spans="1:49" ht="18" customHeight="1" x14ac:dyDescent="0.2">
      <c r="A57" s="302">
        <v>51</v>
      </c>
      <c r="B57" s="343" t="s">
        <v>727</v>
      </c>
      <c r="C57" s="304" t="s">
        <v>1185</v>
      </c>
      <c r="D57" s="305" t="s">
        <v>1200</v>
      </c>
      <c r="E57" s="304">
        <v>46049</v>
      </c>
      <c r="F57" s="305" t="s">
        <v>557</v>
      </c>
      <c r="G57" s="305" t="s">
        <v>5</v>
      </c>
      <c r="H57" s="303" t="s">
        <v>728</v>
      </c>
      <c r="I57" s="327" t="s">
        <v>729</v>
      </c>
      <c r="J57" s="307" t="s">
        <v>730</v>
      </c>
      <c r="K57" s="308">
        <v>2173066424</v>
      </c>
      <c r="L57" s="303" t="s">
        <v>731</v>
      </c>
      <c r="M57" s="321">
        <v>15</v>
      </c>
      <c r="N57" s="305"/>
      <c r="O57" s="321" t="s">
        <v>584</v>
      </c>
      <c r="P57" s="321" t="s">
        <v>584</v>
      </c>
      <c r="Q57" s="321">
        <v>1</v>
      </c>
      <c r="R57" s="321"/>
      <c r="S57" s="303" t="s">
        <v>732</v>
      </c>
      <c r="T57" s="305" t="s">
        <v>19</v>
      </c>
      <c r="U57" s="310">
        <v>350</v>
      </c>
      <c r="V57" s="310"/>
      <c r="W57" s="310">
        <f>IF(U57=" "," ",U57-AB57)</f>
        <v>341</v>
      </c>
      <c r="X57" s="310"/>
      <c r="Y57" s="311" t="str">
        <f>IF(V57&lt;&gt;"",(V57/U57),"")</f>
        <v/>
      </c>
      <c r="Z57" s="310">
        <v>9</v>
      </c>
      <c r="AA57" s="311">
        <f t="shared" si="15"/>
        <v>2.5714285714285714E-2</v>
      </c>
      <c r="AB57" s="310">
        <f t="shared" si="12"/>
        <v>9</v>
      </c>
      <c r="AC57" s="311">
        <f t="shared" si="16"/>
        <v>2.5714285714285714E-2</v>
      </c>
      <c r="AD57" s="305" t="str">
        <f t="shared" si="13"/>
        <v>Don Gray</v>
      </c>
      <c r="AE57" s="303" t="s">
        <v>323</v>
      </c>
      <c r="AF57" s="312" t="str">
        <f>IF(T57="Check",U57,"")</f>
        <v/>
      </c>
      <c r="AL57" s="235">
        <f t="shared" si="14"/>
        <v>50</v>
      </c>
    </row>
    <row r="58" spans="1:49" ht="18" customHeight="1" x14ac:dyDescent="0.2">
      <c r="A58" s="302">
        <v>52</v>
      </c>
      <c r="B58" s="343" t="s">
        <v>733</v>
      </c>
      <c r="C58" s="304" t="s">
        <v>1184</v>
      </c>
      <c r="D58" s="305" t="s">
        <v>1215</v>
      </c>
      <c r="E58" s="304">
        <v>46049</v>
      </c>
      <c r="F58" s="305" t="s">
        <v>557</v>
      </c>
      <c r="G58" s="305" t="s">
        <v>4</v>
      </c>
      <c r="H58" s="303" t="s">
        <v>658</v>
      </c>
      <c r="I58" s="307" t="s">
        <v>734</v>
      </c>
      <c r="J58" s="344" t="s">
        <v>735</v>
      </c>
      <c r="K58" s="308">
        <v>2175251771</v>
      </c>
      <c r="L58" s="303" t="s">
        <v>736</v>
      </c>
      <c r="M58" s="321">
        <v>40</v>
      </c>
      <c r="N58" s="305"/>
      <c r="O58" s="321" t="s">
        <v>584</v>
      </c>
      <c r="P58" s="321" t="s">
        <v>584</v>
      </c>
      <c r="Q58" s="321">
        <v>10</v>
      </c>
      <c r="R58" s="321"/>
      <c r="S58" s="321" t="s">
        <v>737</v>
      </c>
      <c r="T58" s="305" t="s">
        <v>19</v>
      </c>
      <c r="U58" s="310">
        <v>50</v>
      </c>
      <c r="V58" s="310">
        <v>1.75</v>
      </c>
      <c r="W58" s="310">
        <f>IF(U58=" "," ",U58-AB58)</f>
        <v>46.75</v>
      </c>
      <c r="X58" s="310"/>
      <c r="Y58" s="311">
        <f>IF(V58&lt;&gt;"",(V58/U58),"")</f>
        <v>3.5000000000000003E-2</v>
      </c>
      <c r="Z58" s="310">
        <v>1.5</v>
      </c>
      <c r="AA58" s="311">
        <f t="shared" si="15"/>
        <v>0.03</v>
      </c>
      <c r="AB58" s="310">
        <f t="shared" si="12"/>
        <v>3.25</v>
      </c>
      <c r="AC58" s="311">
        <f t="shared" si="16"/>
        <v>6.5000000000000002E-2</v>
      </c>
      <c r="AD58" s="305" t="str">
        <f t="shared" si="13"/>
        <v>Kris Cywinski</v>
      </c>
      <c r="AE58" s="303" t="s">
        <v>323</v>
      </c>
      <c r="AF58" s="312" t="str">
        <f>IF(T58="Check",U58,"")</f>
        <v/>
      </c>
      <c r="AL58" s="235">
        <f t="shared" si="14"/>
        <v>50</v>
      </c>
    </row>
    <row r="59" spans="1:49" x14ac:dyDescent="0.2">
      <c r="A59" s="302">
        <v>53</v>
      </c>
      <c r="B59" s="343" t="s">
        <v>738</v>
      </c>
      <c r="C59" s="304" t="s">
        <v>1183</v>
      </c>
      <c r="D59" s="305">
        <v>15</v>
      </c>
      <c r="E59" s="304">
        <v>46050</v>
      </c>
      <c r="F59" s="305" t="s">
        <v>557</v>
      </c>
      <c r="G59" s="305" t="s">
        <v>4</v>
      </c>
      <c r="H59" s="303" t="s">
        <v>602</v>
      </c>
      <c r="I59" s="307" t="s">
        <v>739</v>
      </c>
      <c r="J59" s="307" t="s">
        <v>740</v>
      </c>
      <c r="K59" s="308">
        <v>2175534804</v>
      </c>
      <c r="L59" s="303" t="s">
        <v>741</v>
      </c>
      <c r="M59" s="321">
        <v>25</v>
      </c>
      <c r="N59" s="305"/>
      <c r="O59" s="321" t="s">
        <v>584</v>
      </c>
      <c r="P59" s="321" t="s">
        <v>584</v>
      </c>
      <c r="Q59" s="321">
        <v>1</v>
      </c>
      <c r="R59" s="321"/>
      <c r="S59" s="321" t="s">
        <v>742</v>
      </c>
      <c r="T59" s="305" t="s">
        <v>19</v>
      </c>
      <c r="U59" s="310">
        <v>50</v>
      </c>
      <c r="V59" s="310">
        <v>1.75</v>
      </c>
      <c r="W59" s="310">
        <f>IF(U59=" "," ",U59-AB59)</f>
        <v>46.75</v>
      </c>
      <c r="X59" s="310"/>
      <c r="Y59" s="311">
        <f>IF(V59&lt;&gt;"",(V59/U59),"")</f>
        <v>3.5000000000000003E-2</v>
      </c>
      <c r="Z59" s="310">
        <v>1.5</v>
      </c>
      <c r="AA59" s="311">
        <f t="shared" si="15"/>
        <v>0.03</v>
      </c>
      <c r="AB59" s="310">
        <f t="shared" si="12"/>
        <v>3.25</v>
      </c>
      <c r="AC59" s="311">
        <f t="shared" si="16"/>
        <v>6.5000000000000002E-2</v>
      </c>
      <c r="AD59" s="305" t="str">
        <f t="shared" si="13"/>
        <v>William MOREDOCK</v>
      </c>
      <c r="AE59" s="303" t="s">
        <v>323</v>
      </c>
      <c r="AF59" s="312" t="str">
        <f>IF(T59="Check",U59,"")</f>
        <v/>
      </c>
      <c r="AL59" s="235" t="str">
        <f t="shared" si="14"/>
        <v/>
      </c>
    </row>
    <row r="60" spans="1:49" x14ac:dyDescent="0.2">
      <c r="A60" s="302">
        <v>54</v>
      </c>
      <c r="B60" s="343" t="s">
        <v>748</v>
      </c>
      <c r="C60" s="304" t="s">
        <v>1181</v>
      </c>
      <c r="D60" s="305">
        <v>8</v>
      </c>
      <c r="E60" s="304">
        <v>46050</v>
      </c>
      <c r="F60" s="305" t="s">
        <v>557</v>
      </c>
      <c r="G60" s="305" t="s">
        <v>4</v>
      </c>
      <c r="H60" s="303" t="s">
        <v>743</v>
      </c>
      <c r="I60" s="327" t="s">
        <v>744</v>
      </c>
      <c r="J60" s="307" t="s">
        <v>745</v>
      </c>
      <c r="K60" s="308">
        <v>2174165818</v>
      </c>
      <c r="L60" s="303" t="s">
        <v>746</v>
      </c>
      <c r="M60" s="321">
        <v>30</v>
      </c>
      <c r="N60" s="305"/>
      <c r="O60" s="321" t="s">
        <v>584</v>
      </c>
      <c r="P60" s="321" t="s">
        <v>600</v>
      </c>
      <c r="Q60" s="321">
        <v>1</v>
      </c>
      <c r="R60" s="321">
        <v>1</v>
      </c>
      <c r="S60" s="321" t="s">
        <v>747</v>
      </c>
      <c r="T60" s="305" t="s">
        <v>9</v>
      </c>
      <c r="U60" s="310">
        <v>50</v>
      </c>
      <c r="V60" s="310"/>
      <c r="W60" s="310">
        <v>50</v>
      </c>
      <c r="X60" s="310"/>
      <c r="Y60" s="310"/>
      <c r="Z60" s="310"/>
      <c r="AA60" s="311" t="str">
        <f t="shared" si="15"/>
        <v/>
      </c>
      <c r="AB60" s="310">
        <f t="shared" si="12"/>
        <v>0</v>
      </c>
      <c r="AC60" s="311">
        <f t="shared" si="16"/>
        <v>0</v>
      </c>
      <c r="AD60" s="305" t="str">
        <f t="shared" si="13"/>
        <v>Gene Mitchell</v>
      </c>
      <c r="AE60" s="303" t="s">
        <v>323</v>
      </c>
      <c r="AF60" s="312">
        <v>50</v>
      </c>
      <c r="AL60" s="235">
        <f t="shared" si="14"/>
        <v>50</v>
      </c>
    </row>
    <row r="61" spans="1:49" x14ac:dyDescent="0.2">
      <c r="A61" s="302">
        <v>55</v>
      </c>
      <c r="B61" s="343" t="s">
        <v>749</v>
      </c>
      <c r="C61" s="304" t="s">
        <v>1183</v>
      </c>
      <c r="D61" s="305">
        <v>13</v>
      </c>
      <c r="E61" s="304">
        <v>46051</v>
      </c>
      <c r="F61" s="305" t="s">
        <v>557</v>
      </c>
      <c r="G61" s="305" t="s">
        <v>4</v>
      </c>
      <c r="H61" s="303" t="s">
        <v>308</v>
      </c>
      <c r="I61" s="327" t="s">
        <v>750</v>
      </c>
      <c r="J61" s="344" t="s">
        <v>307</v>
      </c>
      <c r="K61" s="308">
        <v>2173410140</v>
      </c>
      <c r="L61" s="303" t="s">
        <v>751</v>
      </c>
      <c r="M61" s="321">
        <v>30</v>
      </c>
      <c r="N61" s="305"/>
      <c r="O61" s="321" t="s">
        <v>584</v>
      </c>
      <c r="P61" s="321" t="s">
        <v>584</v>
      </c>
      <c r="Q61" s="321">
        <v>1</v>
      </c>
      <c r="R61" s="321"/>
      <c r="S61" s="321" t="s">
        <v>752</v>
      </c>
      <c r="T61" s="305" t="s">
        <v>19</v>
      </c>
      <c r="U61" s="310">
        <v>50</v>
      </c>
      <c r="V61" s="310">
        <v>1.75</v>
      </c>
      <c r="W61" s="310">
        <f>IF(F61="","",U61-AB61)</f>
        <v>46.75</v>
      </c>
      <c r="X61" s="310"/>
      <c r="Y61" s="311">
        <f t="shared" ref="Y61:Y92" si="18">IF(V61&lt;&gt;"",(V61/U61),"")</f>
        <v>3.5000000000000003E-2</v>
      </c>
      <c r="Z61" s="310">
        <v>1.5</v>
      </c>
      <c r="AA61" s="311">
        <f t="shared" si="15"/>
        <v>0.03</v>
      </c>
      <c r="AB61" s="310">
        <f t="shared" si="12"/>
        <v>3.25</v>
      </c>
      <c r="AC61" s="311">
        <f t="shared" si="16"/>
        <v>6.5000000000000002E-2</v>
      </c>
      <c r="AD61" s="305" t="str">
        <f t="shared" si="13"/>
        <v>Conrad Rubinowski</v>
      </c>
      <c r="AE61" s="303" t="s">
        <v>323</v>
      </c>
      <c r="AF61" s="312" t="str">
        <f t="shared" ref="AF61:AF73" si="19">IF(T61="Check",U61,"")</f>
        <v/>
      </c>
      <c r="AL61" s="235">
        <f t="shared" si="14"/>
        <v>300</v>
      </c>
    </row>
    <row r="62" spans="1:49" ht="18" customHeight="1" x14ac:dyDescent="0.2">
      <c r="A62" s="302">
        <v>56</v>
      </c>
      <c r="B62" s="307" t="s">
        <v>759</v>
      </c>
      <c r="C62" s="305" t="s">
        <v>1181</v>
      </c>
      <c r="D62" s="305">
        <v>10</v>
      </c>
      <c r="E62" s="304">
        <v>46053</v>
      </c>
      <c r="F62" s="305" t="str">
        <f>IF(W63&lt;&gt;0,"Paid", " ")</f>
        <v>Paid</v>
      </c>
      <c r="G62" s="305" t="s">
        <v>3</v>
      </c>
      <c r="H62" s="303" t="s">
        <v>760</v>
      </c>
      <c r="I62" s="327" t="s">
        <v>761</v>
      </c>
      <c r="J62" s="307" t="s">
        <v>762</v>
      </c>
      <c r="K62" s="308">
        <v>2179715560</v>
      </c>
      <c r="L62" s="303" t="s">
        <v>765</v>
      </c>
      <c r="M62" s="321">
        <v>17</v>
      </c>
      <c r="N62" s="306" t="s">
        <v>763</v>
      </c>
      <c r="O62" s="321" t="s">
        <v>600</v>
      </c>
      <c r="P62" s="321" t="s">
        <v>600</v>
      </c>
      <c r="Q62" s="321">
        <v>1</v>
      </c>
      <c r="R62" s="321"/>
      <c r="S62" s="303" t="s">
        <v>764</v>
      </c>
      <c r="T62" s="305" t="s">
        <v>19</v>
      </c>
      <c r="U62" s="310">
        <v>300</v>
      </c>
      <c r="V62" s="310">
        <v>9</v>
      </c>
      <c r="W62" s="310">
        <f t="shared" ref="W62:W72" si="20">IF(U62=" "," ",U62-AB62)</f>
        <v>282</v>
      </c>
      <c r="X62" s="310"/>
      <c r="Y62" s="311">
        <f t="shared" si="18"/>
        <v>0.03</v>
      </c>
      <c r="Z62" s="310">
        <v>9</v>
      </c>
      <c r="AA62" s="311">
        <f t="shared" si="15"/>
        <v>0.03</v>
      </c>
      <c r="AB62" s="310">
        <f t="shared" si="12"/>
        <v>18</v>
      </c>
      <c r="AC62" s="311">
        <f t="shared" si="16"/>
        <v>0.06</v>
      </c>
      <c r="AD62" s="305" t="str">
        <f t="shared" si="13"/>
        <v>Lenzy O'Dell</v>
      </c>
      <c r="AE62" s="303" t="s">
        <v>323</v>
      </c>
      <c r="AF62" s="312" t="str">
        <f t="shared" si="19"/>
        <v/>
      </c>
      <c r="AL62" s="235">
        <f t="shared" si="14"/>
        <v>300</v>
      </c>
    </row>
    <row r="63" spans="1:49" ht="18" customHeight="1" x14ac:dyDescent="0.2">
      <c r="A63" s="302">
        <v>57</v>
      </c>
      <c r="B63" s="343" t="s">
        <v>1216</v>
      </c>
      <c r="C63" s="304" t="s">
        <v>1184</v>
      </c>
      <c r="D63" s="305" t="s">
        <v>1204</v>
      </c>
      <c r="E63" s="304">
        <v>46054</v>
      </c>
      <c r="F63" s="305" t="str">
        <f>IF(W63&lt;&gt;0,"Paid", " ")</f>
        <v>Paid</v>
      </c>
      <c r="G63" s="305" t="s">
        <v>3</v>
      </c>
      <c r="H63" s="303" t="s">
        <v>769</v>
      </c>
      <c r="I63" s="327" t="s">
        <v>770</v>
      </c>
      <c r="J63" s="307" t="s">
        <v>768</v>
      </c>
      <c r="K63" s="308">
        <v>2177255161</v>
      </c>
      <c r="L63" s="303" t="s">
        <v>771</v>
      </c>
      <c r="M63" s="321">
        <v>10</v>
      </c>
      <c r="N63" s="305"/>
      <c r="O63" s="321" t="s">
        <v>584</v>
      </c>
      <c r="P63" s="321" t="s">
        <v>584</v>
      </c>
      <c r="Q63" s="321">
        <v>1</v>
      </c>
      <c r="R63" s="321">
        <v>1</v>
      </c>
      <c r="S63" s="321" t="s">
        <v>772</v>
      </c>
      <c r="T63" s="305" t="s">
        <v>19</v>
      </c>
      <c r="U63" s="310">
        <v>300</v>
      </c>
      <c r="V63" s="310">
        <v>9</v>
      </c>
      <c r="W63" s="310">
        <f t="shared" si="20"/>
        <v>282</v>
      </c>
      <c r="X63" s="310"/>
      <c r="Y63" s="311">
        <f t="shared" si="18"/>
        <v>0.03</v>
      </c>
      <c r="Z63" s="310">
        <v>9</v>
      </c>
      <c r="AA63" s="311">
        <f t="shared" si="15"/>
        <v>0.03</v>
      </c>
      <c r="AB63" s="310">
        <f t="shared" si="12"/>
        <v>18</v>
      </c>
      <c r="AC63" s="311">
        <f t="shared" si="16"/>
        <v>0.06</v>
      </c>
      <c r="AD63" s="305" t="str">
        <f t="shared" si="13"/>
        <v>Douglas Kent</v>
      </c>
      <c r="AE63" s="303" t="s">
        <v>323</v>
      </c>
      <c r="AF63" s="312" t="str">
        <f t="shared" si="19"/>
        <v/>
      </c>
      <c r="AL63" s="235">
        <f t="shared" si="14"/>
        <v>300</v>
      </c>
    </row>
    <row r="64" spans="1:49" x14ac:dyDescent="0.2">
      <c r="A64" s="302">
        <v>58</v>
      </c>
      <c r="B64" s="343" t="s">
        <v>171</v>
      </c>
      <c r="C64" s="304" t="s">
        <v>1184</v>
      </c>
      <c r="D64" s="305" t="s">
        <v>1213</v>
      </c>
      <c r="E64" s="304">
        <v>46055</v>
      </c>
      <c r="F64" s="305" t="str">
        <f>IF(W64&lt;&gt;0,"Paid", " ")</f>
        <v>Paid</v>
      </c>
      <c r="G64" s="305" t="s">
        <v>3</v>
      </c>
      <c r="H64" s="303" t="s">
        <v>502</v>
      </c>
      <c r="I64" s="327" t="s">
        <v>773</v>
      </c>
      <c r="J64" s="307" t="s">
        <v>774</v>
      </c>
      <c r="K64" s="308">
        <v>2175444644</v>
      </c>
      <c r="L64" s="303" t="s">
        <v>775</v>
      </c>
      <c r="M64" s="321">
        <v>10</v>
      </c>
      <c r="N64" s="305"/>
      <c r="O64" s="321" t="s">
        <v>584</v>
      </c>
      <c r="P64" s="321" t="s">
        <v>584</v>
      </c>
      <c r="Q64" s="321">
        <v>1</v>
      </c>
      <c r="R64" s="321"/>
      <c r="S64" s="321" t="s">
        <v>776</v>
      </c>
      <c r="T64" s="305" t="s">
        <v>19</v>
      </c>
      <c r="U64" s="310">
        <v>300</v>
      </c>
      <c r="V64" s="310">
        <v>9</v>
      </c>
      <c r="W64" s="310">
        <f t="shared" si="20"/>
        <v>282</v>
      </c>
      <c r="X64" s="310"/>
      <c r="Y64" s="311">
        <f t="shared" si="18"/>
        <v>0.03</v>
      </c>
      <c r="Z64" s="310">
        <v>9</v>
      </c>
      <c r="AA64" s="311">
        <f t="shared" si="15"/>
        <v>0.03</v>
      </c>
      <c r="AB64" s="310">
        <f t="shared" si="12"/>
        <v>18</v>
      </c>
      <c r="AC64" s="311">
        <f t="shared" si="16"/>
        <v>0.06</v>
      </c>
      <c r="AD64" s="305" t="str">
        <f t="shared" si="13"/>
        <v>Amanda Crossland</v>
      </c>
      <c r="AE64" s="303" t="s">
        <v>323</v>
      </c>
      <c r="AF64" s="312" t="str">
        <f t="shared" si="19"/>
        <v/>
      </c>
      <c r="AL64" s="235">
        <f t="shared" si="14"/>
        <v>50</v>
      </c>
    </row>
    <row r="65" spans="1:49" x14ac:dyDescent="0.2">
      <c r="A65" s="302">
        <v>59</v>
      </c>
      <c r="B65" s="343" t="s">
        <v>777</v>
      </c>
      <c r="C65" s="304" t="s">
        <v>1181</v>
      </c>
      <c r="D65" s="305">
        <v>12</v>
      </c>
      <c r="E65" s="304">
        <v>46055</v>
      </c>
      <c r="F65" s="305" t="str">
        <f>IF(W65&lt;&gt;0,"Paid", " ")</f>
        <v>Paid</v>
      </c>
      <c r="G65" s="305" t="s">
        <v>4</v>
      </c>
      <c r="H65" s="303" t="s">
        <v>779</v>
      </c>
      <c r="I65" s="307" t="s">
        <v>778</v>
      </c>
      <c r="J65" s="307" t="s">
        <v>780</v>
      </c>
      <c r="K65" s="308">
        <v>2177411538</v>
      </c>
      <c r="L65" s="303" t="s">
        <v>781</v>
      </c>
      <c r="M65" s="321">
        <v>8</v>
      </c>
      <c r="N65" s="305"/>
      <c r="O65" s="321" t="s">
        <v>584</v>
      </c>
      <c r="P65" s="321" t="s">
        <v>584</v>
      </c>
      <c r="Q65" s="321">
        <v>1</v>
      </c>
      <c r="R65" s="321">
        <v>1</v>
      </c>
      <c r="S65" s="321" t="s">
        <v>782</v>
      </c>
      <c r="T65" s="305" t="s">
        <v>19</v>
      </c>
      <c r="U65" s="310">
        <v>50</v>
      </c>
      <c r="V65" s="310">
        <v>1.75</v>
      </c>
      <c r="W65" s="310">
        <f t="shared" si="20"/>
        <v>46.75</v>
      </c>
      <c r="X65" s="310"/>
      <c r="Y65" s="311">
        <f t="shared" si="18"/>
        <v>3.5000000000000003E-2</v>
      </c>
      <c r="Z65" s="310">
        <v>1.5</v>
      </c>
      <c r="AA65" s="311">
        <f t="shared" si="15"/>
        <v>0.03</v>
      </c>
      <c r="AB65" s="310">
        <f t="shared" si="12"/>
        <v>3.25</v>
      </c>
      <c r="AC65" s="311">
        <f t="shared" si="16"/>
        <v>6.5000000000000002E-2</v>
      </c>
      <c r="AD65" s="305" t="str">
        <f t="shared" si="13"/>
        <v>Roger Randolph</v>
      </c>
      <c r="AE65" s="303" t="s">
        <v>323</v>
      </c>
      <c r="AF65" s="312" t="str">
        <f t="shared" si="19"/>
        <v/>
      </c>
      <c r="AL65" s="235">
        <f t="shared" si="14"/>
        <v>350</v>
      </c>
    </row>
    <row r="66" spans="1:49" x14ac:dyDescent="0.2">
      <c r="A66" s="302">
        <v>60</v>
      </c>
      <c r="B66" s="343" t="s">
        <v>209</v>
      </c>
      <c r="C66" s="304" t="s">
        <v>1184</v>
      </c>
      <c r="D66" s="305" t="s">
        <v>1203</v>
      </c>
      <c r="E66" s="304">
        <v>46055</v>
      </c>
      <c r="F66" s="305" t="s">
        <v>557</v>
      </c>
      <c r="G66" s="305" t="s">
        <v>5</v>
      </c>
      <c r="H66" s="303" t="s">
        <v>783</v>
      </c>
      <c r="I66" s="327" t="s">
        <v>784</v>
      </c>
      <c r="J66" s="307" t="s">
        <v>785</v>
      </c>
      <c r="K66" s="308">
        <v>2172993069</v>
      </c>
      <c r="L66" s="303" t="s">
        <v>786</v>
      </c>
      <c r="M66" s="321">
        <v>30</v>
      </c>
      <c r="N66" s="305"/>
      <c r="O66" s="321" t="s">
        <v>584</v>
      </c>
      <c r="P66" s="321" t="s">
        <v>584</v>
      </c>
      <c r="Q66" s="321">
        <v>1</v>
      </c>
      <c r="R66" s="321"/>
      <c r="S66" s="321" t="s">
        <v>787</v>
      </c>
      <c r="T66" s="305" t="s">
        <v>19</v>
      </c>
      <c r="U66" s="310">
        <v>350</v>
      </c>
      <c r="V66" s="310">
        <v>10.45</v>
      </c>
      <c r="W66" s="310">
        <f t="shared" si="20"/>
        <v>329.05</v>
      </c>
      <c r="X66" s="310"/>
      <c r="Y66" s="311">
        <f t="shared" si="18"/>
        <v>2.9857142857142856E-2</v>
      </c>
      <c r="Z66" s="310">
        <v>10.5</v>
      </c>
      <c r="AA66" s="311">
        <f t="shared" si="15"/>
        <v>0.03</v>
      </c>
      <c r="AB66" s="310">
        <f t="shared" si="12"/>
        <v>20.95</v>
      </c>
      <c r="AC66" s="311">
        <f t="shared" si="16"/>
        <v>5.9857142857142852E-2</v>
      </c>
      <c r="AD66" s="305" t="str">
        <f t="shared" si="13"/>
        <v>Neil Calderon</v>
      </c>
      <c r="AE66" s="303" t="s">
        <v>323</v>
      </c>
      <c r="AF66" s="312" t="str">
        <f t="shared" si="19"/>
        <v/>
      </c>
      <c r="AL66" s="235">
        <f t="shared" si="14"/>
        <v>350</v>
      </c>
    </row>
    <row r="67" spans="1:49" x14ac:dyDescent="0.2">
      <c r="A67" s="302">
        <v>61</v>
      </c>
      <c r="B67" s="343" t="s">
        <v>790</v>
      </c>
      <c r="C67" s="304" t="s">
        <v>1185</v>
      </c>
      <c r="D67" s="305" t="s">
        <v>1201</v>
      </c>
      <c r="E67" s="304">
        <v>46056</v>
      </c>
      <c r="F67" s="305" t="s">
        <v>557</v>
      </c>
      <c r="G67" s="305" t="s">
        <v>5</v>
      </c>
      <c r="H67" s="303" t="s">
        <v>791</v>
      </c>
      <c r="I67" s="327" t="s">
        <v>792</v>
      </c>
      <c r="J67" s="307" t="s">
        <v>793</v>
      </c>
      <c r="K67" s="308">
        <v>2178369779</v>
      </c>
      <c r="L67" s="303" t="s">
        <v>794</v>
      </c>
      <c r="M67" s="321">
        <v>40</v>
      </c>
      <c r="N67" s="305"/>
      <c r="O67" s="321" t="s">
        <v>584</v>
      </c>
      <c r="P67" s="321" t="s">
        <v>584</v>
      </c>
      <c r="Q67" s="321">
        <v>1</v>
      </c>
      <c r="R67" s="321"/>
      <c r="S67" s="321" t="s">
        <v>795</v>
      </c>
      <c r="T67" s="305" t="s">
        <v>19</v>
      </c>
      <c r="U67" s="310">
        <v>350</v>
      </c>
      <c r="V67" s="310">
        <v>10.45</v>
      </c>
      <c r="W67" s="310">
        <f t="shared" si="20"/>
        <v>329.05</v>
      </c>
      <c r="X67" s="310"/>
      <c r="Y67" s="311">
        <f t="shared" si="18"/>
        <v>2.9857142857142856E-2</v>
      </c>
      <c r="Z67" s="310">
        <v>10.5</v>
      </c>
      <c r="AA67" s="311">
        <f t="shared" si="15"/>
        <v>0.03</v>
      </c>
      <c r="AB67" s="310">
        <f t="shared" si="12"/>
        <v>20.95</v>
      </c>
      <c r="AC67" s="311">
        <f t="shared" si="16"/>
        <v>5.9857142857142852E-2</v>
      </c>
      <c r="AD67" s="305" t="str">
        <f t="shared" si="13"/>
        <v>Madison Devlin</v>
      </c>
      <c r="AE67" s="303" t="s">
        <v>323</v>
      </c>
      <c r="AF67" s="312" t="str">
        <f t="shared" si="19"/>
        <v/>
      </c>
      <c r="AL67" s="235">
        <f t="shared" si="14"/>
        <v>300</v>
      </c>
    </row>
    <row r="68" spans="1:49" x14ac:dyDescent="0.2">
      <c r="A68" s="302">
        <v>62</v>
      </c>
      <c r="B68" s="307" t="s">
        <v>798</v>
      </c>
      <c r="C68" s="305" t="s">
        <v>1181</v>
      </c>
      <c r="D68" s="305">
        <v>43</v>
      </c>
      <c r="E68" s="304">
        <v>46057</v>
      </c>
      <c r="F68" s="305" t="s">
        <v>557</v>
      </c>
      <c r="G68" s="305" t="s">
        <v>4</v>
      </c>
      <c r="H68" s="303" t="s">
        <v>799</v>
      </c>
      <c r="I68" s="327" t="s">
        <v>800</v>
      </c>
      <c r="J68" s="307" t="s">
        <v>801</v>
      </c>
      <c r="K68" s="308">
        <v>2174833625</v>
      </c>
      <c r="L68" s="303" t="s">
        <v>802</v>
      </c>
      <c r="M68" s="321">
        <v>20</v>
      </c>
      <c r="N68" s="305"/>
      <c r="O68" s="321" t="s">
        <v>584</v>
      </c>
      <c r="P68" s="321" t="s">
        <v>584</v>
      </c>
      <c r="Q68" s="321">
        <v>2</v>
      </c>
      <c r="R68" s="321"/>
      <c r="S68" s="321" t="s">
        <v>803</v>
      </c>
      <c r="T68" s="305" t="s">
        <v>19</v>
      </c>
      <c r="U68" s="310">
        <v>300</v>
      </c>
      <c r="V68" s="310">
        <v>9</v>
      </c>
      <c r="W68" s="310">
        <f t="shared" si="20"/>
        <v>282</v>
      </c>
      <c r="X68" s="310"/>
      <c r="Y68" s="311">
        <f t="shared" si="18"/>
        <v>0.03</v>
      </c>
      <c r="Z68" s="310">
        <v>9</v>
      </c>
      <c r="AA68" s="311">
        <f t="shared" si="15"/>
        <v>0.03</v>
      </c>
      <c r="AB68" s="310">
        <f t="shared" si="12"/>
        <v>18</v>
      </c>
      <c r="AC68" s="311">
        <f t="shared" si="16"/>
        <v>0.06</v>
      </c>
      <c r="AD68" s="305" t="str">
        <f t="shared" si="13"/>
        <v>Gabie Richardson</v>
      </c>
      <c r="AE68" s="303" t="s">
        <v>323</v>
      </c>
      <c r="AF68" s="312" t="str">
        <f t="shared" si="19"/>
        <v/>
      </c>
      <c r="AL68" s="235">
        <f t="shared" si="14"/>
        <v>350</v>
      </c>
    </row>
    <row r="69" spans="1:49" ht="18" customHeight="1" x14ac:dyDescent="0.2">
      <c r="A69" s="302">
        <v>63</v>
      </c>
      <c r="B69" s="343" t="s">
        <v>807</v>
      </c>
      <c r="C69" s="304" t="s">
        <v>1184</v>
      </c>
      <c r="D69" s="305" t="s">
        <v>1217</v>
      </c>
      <c r="E69" s="304">
        <v>46057</v>
      </c>
      <c r="F69" s="305" t="s">
        <v>557</v>
      </c>
      <c r="G69" s="305" t="s">
        <v>5</v>
      </c>
      <c r="H69" s="303" t="s">
        <v>804</v>
      </c>
      <c r="I69" s="327" t="s">
        <v>805</v>
      </c>
      <c r="J69" s="497" t="s">
        <v>806</v>
      </c>
      <c r="K69" s="308">
        <v>2176916337</v>
      </c>
      <c r="L69" s="303" t="s">
        <v>808</v>
      </c>
      <c r="M69" s="321">
        <v>30</v>
      </c>
      <c r="N69" s="305"/>
      <c r="O69" s="321" t="s">
        <v>584</v>
      </c>
      <c r="P69" s="321" t="s">
        <v>600</v>
      </c>
      <c r="Q69" s="321">
        <v>1</v>
      </c>
      <c r="R69" s="321">
        <v>1</v>
      </c>
      <c r="S69" s="321" t="s">
        <v>809</v>
      </c>
      <c r="T69" s="305" t="s">
        <v>19</v>
      </c>
      <c r="U69" s="310">
        <v>350</v>
      </c>
      <c r="V69" s="310">
        <v>10.45</v>
      </c>
      <c r="W69" s="310">
        <f t="shared" si="20"/>
        <v>329.05</v>
      </c>
      <c r="X69" s="310"/>
      <c r="Y69" s="311">
        <f t="shared" si="18"/>
        <v>2.9857142857142856E-2</v>
      </c>
      <c r="Z69" s="310">
        <v>10.5</v>
      </c>
      <c r="AA69" s="311">
        <f t="shared" si="15"/>
        <v>0.03</v>
      </c>
      <c r="AB69" s="310">
        <f t="shared" si="12"/>
        <v>20.95</v>
      </c>
      <c r="AC69" s="311">
        <f t="shared" si="16"/>
        <v>5.9857142857142852E-2</v>
      </c>
      <c r="AD69" s="305" t="str">
        <f t="shared" si="13"/>
        <v>Frank Lesko</v>
      </c>
      <c r="AE69" s="303" t="s">
        <v>323</v>
      </c>
      <c r="AF69" s="312" t="str">
        <f t="shared" si="19"/>
        <v/>
      </c>
      <c r="AL69" s="235">
        <f t="shared" si="14"/>
        <v>300</v>
      </c>
    </row>
    <row r="70" spans="1:49" x14ac:dyDescent="0.2">
      <c r="A70" s="302">
        <v>64</v>
      </c>
      <c r="B70" s="343" t="s">
        <v>815</v>
      </c>
      <c r="C70" s="304" t="s">
        <v>1181</v>
      </c>
      <c r="D70" s="305">
        <v>14</v>
      </c>
      <c r="E70" s="304">
        <v>46059</v>
      </c>
      <c r="F70" s="305" t="s">
        <v>557</v>
      </c>
      <c r="G70" s="305" t="s">
        <v>3</v>
      </c>
      <c r="H70" s="303" t="s">
        <v>816</v>
      </c>
      <c r="I70" s="327" t="s">
        <v>817</v>
      </c>
      <c r="J70" s="307" t="s">
        <v>818</v>
      </c>
      <c r="K70" s="308">
        <v>2177875400</v>
      </c>
      <c r="L70" s="303" t="s">
        <v>819</v>
      </c>
      <c r="M70" s="321">
        <v>15</v>
      </c>
      <c r="N70" s="305"/>
      <c r="O70" s="321" t="s">
        <v>584</v>
      </c>
      <c r="P70" s="321" t="s">
        <v>824</v>
      </c>
      <c r="Q70" s="321">
        <v>2</v>
      </c>
      <c r="R70" s="321"/>
      <c r="S70" s="303" t="s">
        <v>820</v>
      </c>
      <c r="T70" s="305" t="s">
        <v>19</v>
      </c>
      <c r="U70" s="310">
        <v>300</v>
      </c>
      <c r="V70" s="310">
        <v>9</v>
      </c>
      <c r="W70" s="310">
        <f t="shared" si="20"/>
        <v>291</v>
      </c>
      <c r="X70" s="310"/>
      <c r="Y70" s="311">
        <f t="shared" si="18"/>
        <v>0.03</v>
      </c>
      <c r="Z70" s="310"/>
      <c r="AA70" s="311" t="str">
        <f t="shared" si="15"/>
        <v/>
      </c>
      <c r="AB70" s="310">
        <f t="shared" si="12"/>
        <v>9</v>
      </c>
      <c r="AC70" s="311">
        <f t="shared" si="16"/>
        <v>0.03</v>
      </c>
      <c r="AD70" s="305" t="str">
        <f t="shared" si="13"/>
        <v>Damon Priddy</v>
      </c>
      <c r="AE70" s="303" t="s">
        <v>323</v>
      </c>
      <c r="AF70" s="312" t="str">
        <f t="shared" si="19"/>
        <v/>
      </c>
      <c r="AL70" s="235">
        <f t="shared" si="14"/>
        <v>300</v>
      </c>
    </row>
    <row r="71" spans="1:49" ht="18" customHeight="1" x14ac:dyDescent="0.2">
      <c r="A71" s="302">
        <v>65</v>
      </c>
      <c r="B71" s="343" t="s">
        <v>821</v>
      </c>
      <c r="C71" s="304" t="s">
        <v>1181</v>
      </c>
      <c r="D71" s="305">
        <v>13</v>
      </c>
      <c r="E71" s="304">
        <v>46059</v>
      </c>
      <c r="F71" s="305" t="s">
        <v>557</v>
      </c>
      <c r="G71" s="305" t="s">
        <v>3</v>
      </c>
      <c r="H71" s="303" t="s">
        <v>433</v>
      </c>
      <c r="I71" s="327" t="s">
        <v>822</v>
      </c>
      <c r="J71" s="307" t="s">
        <v>823</v>
      </c>
      <c r="K71" s="308">
        <v>3095324880</v>
      </c>
      <c r="L71" s="303" t="s">
        <v>831</v>
      </c>
      <c r="M71" s="321">
        <v>12</v>
      </c>
      <c r="N71" s="305"/>
      <c r="O71" s="321" t="s">
        <v>584</v>
      </c>
      <c r="P71" s="321" t="s">
        <v>584</v>
      </c>
      <c r="Q71" s="321">
        <v>2</v>
      </c>
      <c r="R71" s="321"/>
      <c r="S71" s="303" t="s">
        <v>825</v>
      </c>
      <c r="T71" s="305" t="s">
        <v>19</v>
      </c>
      <c r="U71" s="310">
        <v>300</v>
      </c>
      <c r="V71" s="310">
        <v>9</v>
      </c>
      <c r="W71" s="310">
        <f t="shared" si="20"/>
        <v>291</v>
      </c>
      <c r="X71" s="310"/>
      <c r="Y71" s="311">
        <f t="shared" si="18"/>
        <v>0.03</v>
      </c>
      <c r="Z71" s="310"/>
      <c r="AA71" s="311" t="str">
        <f t="shared" si="15"/>
        <v/>
      </c>
      <c r="AB71" s="310">
        <f t="shared" ref="AB71:AB102" si="21">IF(U71="","",(X71+V71+Z71))</f>
        <v>9</v>
      </c>
      <c r="AC71" s="311">
        <f t="shared" si="16"/>
        <v>0.03</v>
      </c>
      <c r="AD71" s="305" t="str">
        <f t="shared" ref="AD71:AD102" si="22">CONCATENATE(H71," ",I71)</f>
        <v>Mike Ransdell</v>
      </c>
      <c r="AE71" s="303" t="s">
        <v>323</v>
      </c>
      <c r="AF71" s="312" t="str">
        <f t="shared" si="19"/>
        <v/>
      </c>
      <c r="AL71" s="235">
        <f t="shared" si="14"/>
        <v>50</v>
      </c>
    </row>
    <row r="72" spans="1:49" x14ac:dyDescent="0.2">
      <c r="A72" s="302">
        <v>66</v>
      </c>
      <c r="B72" s="343" t="s">
        <v>826</v>
      </c>
      <c r="C72" s="304" t="s">
        <v>1181</v>
      </c>
      <c r="D72" s="305">
        <v>23</v>
      </c>
      <c r="E72" s="304">
        <v>46059</v>
      </c>
      <c r="F72" s="305" t="s">
        <v>557</v>
      </c>
      <c r="G72" s="305" t="s">
        <v>4</v>
      </c>
      <c r="H72" s="303" t="s">
        <v>827</v>
      </c>
      <c r="I72" s="327" t="s">
        <v>828</v>
      </c>
      <c r="J72" s="307" t="s">
        <v>829</v>
      </c>
      <c r="K72" s="308">
        <v>2175287571</v>
      </c>
      <c r="L72" s="303" t="s">
        <v>830</v>
      </c>
      <c r="M72" s="321">
        <v>25</v>
      </c>
      <c r="N72" s="305"/>
      <c r="O72" s="321" t="s">
        <v>584</v>
      </c>
      <c r="P72" s="321" t="s">
        <v>584</v>
      </c>
      <c r="Q72" s="321"/>
      <c r="R72" s="321"/>
      <c r="S72" s="321"/>
      <c r="T72" s="305" t="s">
        <v>19</v>
      </c>
      <c r="U72" s="310">
        <v>50</v>
      </c>
      <c r="V72" s="310">
        <v>1.75</v>
      </c>
      <c r="W72" s="310">
        <f t="shared" si="20"/>
        <v>48.25</v>
      </c>
      <c r="X72" s="310"/>
      <c r="Y72" s="311">
        <f t="shared" si="18"/>
        <v>3.5000000000000003E-2</v>
      </c>
      <c r="Z72" s="310"/>
      <c r="AA72" s="311" t="str">
        <f t="shared" si="15"/>
        <v/>
      </c>
      <c r="AB72" s="310">
        <f t="shared" si="21"/>
        <v>1.75</v>
      </c>
      <c r="AC72" s="311">
        <f t="shared" si="16"/>
        <v>3.5000000000000003E-2</v>
      </c>
      <c r="AD72" s="305" t="str">
        <f t="shared" si="22"/>
        <v>RJ Finneran</v>
      </c>
      <c r="AE72" s="303" t="s">
        <v>323</v>
      </c>
      <c r="AF72" s="312" t="str">
        <f t="shared" si="19"/>
        <v/>
      </c>
      <c r="AG72" s="7"/>
      <c r="AH72" s="7"/>
      <c r="AI72" s="7"/>
      <c r="AJ72" s="7"/>
      <c r="AK72" s="7"/>
      <c r="AL72" s="235" t="str">
        <f t="shared" si="14"/>
        <v/>
      </c>
      <c r="AM72" s="7"/>
      <c r="AN72" s="7"/>
      <c r="AO72" s="7"/>
      <c r="AP72" s="7"/>
      <c r="AQ72" s="7"/>
      <c r="AR72" s="7"/>
      <c r="AS72" s="7"/>
      <c r="AT72" s="7"/>
      <c r="AU72" s="7"/>
      <c r="AV72" s="7"/>
      <c r="AW72" s="7"/>
    </row>
    <row r="73" spans="1:49" s="7" customFormat="1" x14ac:dyDescent="0.25">
      <c r="A73" s="302">
        <v>67</v>
      </c>
      <c r="B73" s="425" t="s">
        <v>926</v>
      </c>
      <c r="C73" s="314" t="s">
        <v>1181</v>
      </c>
      <c r="D73" s="315">
        <v>20</v>
      </c>
      <c r="E73" s="314">
        <v>46059</v>
      </c>
      <c r="F73" s="314"/>
      <c r="G73" s="315" t="s">
        <v>4</v>
      </c>
      <c r="H73" s="316" t="s">
        <v>927</v>
      </c>
      <c r="I73" s="426" t="s">
        <v>928</v>
      </c>
      <c r="J73" s="541" t="s">
        <v>929</v>
      </c>
      <c r="K73" s="435">
        <v>2173063383</v>
      </c>
      <c r="L73" s="316" t="s">
        <v>930</v>
      </c>
      <c r="M73" s="317">
        <v>20</v>
      </c>
      <c r="N73" s="315"/>
      <c r="O73" s="317" t="s">
        <v>584</v>
      </c>
      <c r="P73" s="317" t="s">
        <v>584</v>
      </c>
      <c r="Q73" s="317"/>
      <c r="R73" s="317"/>
      <c r="S73" s="317"/>
      <c r="T73" s="315" t="s">
        <v>9</v>
      </c>
      <c r="U73" s="318">
        <v>50</v>
      </c>
      <c r="V73" s="318"/>
      <c r="W73" s="318" t="str">
        <f>IF(F73="","",U73-AB73)</f>
        <v/>
      </c>
      <c r="X73" s="318"/>
      <c r="Y73" s="319" t="str">
        <f t="shared" si="18"/>
        <v/>
      </c>
      <c r="Z73" s="318"/>
      <c r="AA73" s="319" t="str">
        <f t="shared" si="15"/>
        <v/>
      </c>
      <c r="AB73" s="318">
        <f t="shared" si="21"/>
        <v>0</v>
      </c>
      <c r="AC73" s="319">
        <f>IF(G73="Free","",IF(AB73&lt;&gt;"",(AB73/U73),""))</f>
        <v>0</v>
      </c>
      <c r="AD73" s="315" t="str">
        <f t="shared" si="22"/>
        <v>Liz Bishop</v>
      </c>
      <c r="AE73" s="316"/>
      <c r="AF73" s="320">
        <f t="shared" si="19"/>
        <v>50</v>
      </c>
      <c r="AL73" s="235">
        <f t="shared" ref="AL73:AL104" si="23">IF(T74="Online - Stripe",U74,"")</f>
        <v>300</v>
      </c>
    </row>
    <row r="74" spans="1:49" s="7" customFormat="1" x14ac:dyDescent="0.2">
      <c r="A74" s="302">
        <v>68</v>
      </c>
      <c r="B74" s="343" t="s">
        <v>189</v>
      </c>
      <c r="C74" s="304" t="s">
        <v>1210</v>
      </c>
      <c r="D74" s="305" t="s">
        <v>1208</v>
      </c>
      <c r="E74" s="304">
        <v>46060</v>
      </c>
      <c r="F74" s="305" t="s">
        <v>557</v>
      </c>
      <c r="G74" s="305" t="s">
        <v>3</v>
      </c>
      <c r="H74" s="303" t="s">
        <v>840</v>
      </c>
      <c r="I74" s="327" t="s">
        <v>841</v>
      </c>
      <c r="J74" s="307" t="s">
        <v>842</v>
      </c>
      <c r="K74" s="308">
        <v>2178996905</v>
      </c>
      <c r="L74" s="303" t="s">
        <v>843</v>
      </c>
      <c r="M74" s="321">
        <v>15</v>
      </c>
      <c r="N74" s="305" t="s">
        <v>844</v>
      </c>
      <c r="O74" s="321" t="s">
        <v>845</v>
      </c>
      <c r="P74" s="321" t="s">
        <v>600</v>
      </c>
      <c r="Q74" s="321">
        <v>1</v>
      </c>
      <c r="R74" s="321">
        <v>1</v>
      </c>
      <c r="S74" s="321" t="s">
        <v>846</v>
      </c>
      <c r="T74" s="305" t="s">
        <v>19</v>
      </c>
      <c r="U74" s="310">
        <v>300</v>
      </c>
      <c r="V74" s="310">
        <v>9</v>
      </c>
      <c r="W74" s="310">
        <f>IF(U74="","",U74-AB74)</f>
        <v>291</v>
      </c>
      <c r="X74" s="310"/>
      <c r="Y74" s="311">
        <f t="shared" si="18"/>
        <v>0.03</v>
      </c>
      <c r="Z74" s="310"/>
      <c r="AA74" s="311" t="str">
        <f t="shared" ref="AA74:AA105" si="24">IF(Z74&lt;&gt;"",(Z74/U74),"")</f>
        <v/>
      </c>
      <c r="AB74" s="310">
        <f t="shared" si="21"/>
        <v>9</v>
      </c>
      <c r="AC74" s="311">
        <f>IF(AB74&lt;&gt;"",(AB74/U74),"")</f>
        <v>0.03</v>
      </c>
      <c r="AD74" s="305" t="str">
        <f t="shared" si="22"/>
        <v>Andrew Bartlett</v>
      </c>
      <c r="AE74" s="303" t="s">
        <v>323</v>
      </c>
      <c r="AF74" s="312"/>
      <c r="AL74" s="235">
        <f t="shared" si="23"/>
        <v>300</v>
      </c>
    </row>
    <row r="75" spans="1:49" s="7" customFormat="1" x14ac:dyDescent="0.2">
      <c r="A75" s="302">
        <v>69</v>
      </c>
      <c r="B75" s="343" t="s">
        <v>847</v>
      </c>
      <c r="C75" s="304" t="s">
        <v>1181</v>
      </c>
      <c r="D75" s="305">
        <v>33</v>
      </c>
      <c r="E75" s="304">
        <v>46061</v>
      </c>
      <c r="F75" s="304" t="s">
        <v>557</v>
      </c>
      <c r="G75" s="305" t="s">
        <v>3</v>
      </c>
      <c r="H75" s="303" t="s">
        <v>848</v>
      </c>
      <c r="I75" s="327" t="s">
        <v>849</v>
      </c>
      <c r="J75" s="307" t="s">
        <v>850</v>
      </c>
      <c r="K75" s="308">
        <v>2178917598</v>
      </c>
      <c r="L75" s="303" t="s">
        <v>851</v>
      </c>
      <c r="M75" s="321">
        <v>25</v>
      </c>
      <c r="N75" s="306" t="s">
        <v>853</v>
      </c>
      <c r="O75" s="321" t="s">
        <v>584</v>
      </c>
      <c r="P75" s="321" t="s">
        <v>500</v>
      </c>
      <c r="Q75" s="321">
        <v>1</v>
      </c>
      <c r="R75" s="321">
        <v>1</v>
      </c>
      <c r="S75" s="303" t="s">
        <v>852</v>
      </c>
      <c r="T75" s="305" t="s">
        <v>19</v>
      </c>
      <c r="U75" s="310">
        <v>300</v>
      </c>
      <c r="V75" s="310">
        <v>9</v>
      </c>
      <c r="W75" s="310">
        <f>IF(U75="","",U75-AB75)</f>
        <v>291</v>
      </c>
      <c r="X75" s="310"/>
      <c r="Y75" s="311">
        <f t="shared" si="18"/>
        <v>0.03</v>
      </c>
      <c r="Z75" s="310"/>
      <c r="AA75" s="311" t="str">
        <f t="shared" si="24"/>
        <v/>
      </c>
      <c r="AB75" s="310">
        <f t="shared" si="21"/>
        <v>9</v>
      </c>
      <c r="AC75" s="311">
        <f>IF(AB75&lt;&gt;"",(AB75/U75),"")</f>
        <v>0.03</v>
      </c>
      <c r="AD75" s="305" t="str">
        <f t="shared" si="22"/>
        <v>Garrett Gillette</v>
      </c>
      <c r="AE75" s="303" t="s">
        <v>323</v>
      </c>
      <c r="AF75" s="312" t="str">
        <f t="shared" ref="AF75:AF83" si="25">IF(T75="Check",U75,"")</f>
        <v/>
      </c>
      <c r="AG75" s="6"/>
      <c r="AH75" s="6"/>
      <c r="AI75" s="6"/>
      <c r="AJ75" s="6"/>
      <c r="AK75" s="6"/>
      <c r="AL75" s="235">
        <f t="shared" si="23"/>
        <v>300</v>
      </c>
      <c r="AM75" s="6"/>
      <c r="AN75" s="6"/>
      <c r="AO75" s="6"/>
      <c r="AP75" s="6"/>
      <c r="AQ75" s="6"/>
      <c r="AR75" s="6"/>
      <c r="AS75" s="6"/>
      <c r="AT75" s="6"/>
      <c r="AU75" s="6"/>
      <c r="AV75" s="6"/>
      <c r="AW75" s="6"/>
    </row>
    <row r="76" spans="1:49" x14ac:dyDescent="0.2">
      <c r="A76" s="302">
        <v>70</v>
      </c>
      <c r="B76" s="343" t="s">
        <v>855</v>
      </c>
      <c r="C76" s="304" t="s">
        <v>1184</v>
      </c>
      <c r="D76" s="305" t="s">
        <v>1211</v>
      </c>
      <c r="E76" s="304">
        <v>46062</v>
      </c>
      <c r="F76" s="304" t="s">
        <v>557</v>
      </c>
      <c r="G76" s="305" t="s">
        <v>3</v>
      </c>
      <c r="H76" s="303" t="s">
        <v>856</v>
      </c>
      <c r="I76" s="327" t="s">
        <v>857</v>
      </c>
      <c r="J76" s="307" t="s">
        <v>858</v>
      </c>
      <c r="K76" s="308">
        <v>2179713269</v>
      </c>
      <c r="L76" s="303" t="s">
        <v>859</v>
      </c>
      <c r="M76" s="321">
        <v>20</v>
      </c>
      <c r="N76" s="305"/>
      <c r="O76" s="321" t="s">
        <v>845</v>
      </c>
      <c r="P76" s="321" t="s">
        <v>845</v>
      </c>
      <c r="Q76" s="321">
        <v>2</v>
      </c>
      <c r="R76" s="321">
        <v>1</v>
      </c>
      <c r="S76" s="321" t="s">
        <v>860</v>
      </c>
      <c r="T76" s="305" t="s">
        <v>19</v>
      </c>
      <c r="U76" s="310">
        <v>300</v>
      </c>
      <c r="V76" s="310">
        <v>9</v>
      </c>
      <c r="W76" s="310">
        <f>IF(U76="","",U76-AB76)</f>
        <v>291</v>
      </c>
      <c r="X76" s="310"/>
      <c r="Y76" s="311">
        <f t="shared" si="18"/>
        <v>0.03</v>
      </c>
      <c r="Z76" s="310"/>
      <c r="AA76" s="311" t="str">
        <f t="shared" si="24"/>
        <v/>
      </c>
      <c r="AB76" s="310">
        <f t="shared" si="21"/>
        <v>9</v>
      </c>
      <c r="AC76" s="311">
        <f>IF(AB76&lt;&gt;"",(AB76/U76),"")</f>
        <v>0.03</v>
      </c>
      <c r="AD76" s="305" t="str">
        <f t="shared" si="22"/>
        <v>Cori Jahns</v>
      </c>
      <c r="AE76" s="303" t="s">
        <v>323</v>
      </c>
      <c r="AF76" s="312" t="str">
        <f t="shared" si="25"/>
        <v/>
      </c>
      <c r="AG76" s="7"/>
      <c r="AH76" s="7"/>
      <c r="AI76" s="7"/>
      <c r="AJ76" s="7"/>
      <c r="AK76" s="7"/>
      <c r="AL76" s="235" t="str">
        <f t="shared" si="23"/>
        <v/>
      </c>
      <c r="AM76" s="7"/>
      <c r="AN76" s="7"/>
      <c r="AO76" s="7"/>
      <c r="AP76" s="7"/>
      <c r="AQ76" s="7"/>
      <c r="AR76" s="7"/>
      <c r="AS76" s="7"/>
      <c r="AT76" s="7"/>
      <c r="AU76" s="7"/>
      <c r="AV76" s="7"/>
      <c r="AW76" s="7"/>
    </row>
    <row r="77" spans="1:49" s="7" customFormat="1" x14ac:dyDescent="0.2">
      <c r="A77" s="302">
        <v>71</v>
      </c>
      <c r="B77" s="436" t="s">
        <v>861</v>
      </c>
      <c r="C77" s="437" t="s">
        <v>1185</v>
      </c>
      <c r="D77" s="438" t="s">
        <v>1199</v>
      </c>
      <c r="E77" s="437">
        <v>46062</v>
      </c>
      <c r="F77" s="437" t="s">
        <v>473</v>
      </c>
      <c r="G77" s="438" t="s">
        <v>909</v>
      </c>
      <c r="H77" s="439" t="s">
        <v>862</v>
      </c>
      <c r="I77" s="440" t="s">
        <v>863</v>
      </c>
      <c r="J77" s="441" t="s">
        <v>864</v>
      </c>
      <c r="K77" s="442">
        <v>2174810082</v>
      </c>
      <c r="L77" s="441" t="s">
        <v>865</v>
      </c>
      <c r="M77" s="443">
        <v>20</v>
      </c>
      <c r="N77" s="438"/>
      <c r="O77" s="443" t="s">
        <v>584</v>
      </c>
      <c r="P77" s="443" t="s">
        <v>584</v>
      </c>
      <c r="Q77" s="443">
        <v>8</v>
      </c>
      <c r="R77" s="443"/>
      <c r="S77" s="443" t="s">
        <v>866</v>
      </c>
      <c r="T77" s="438" t="s">
        <v>472</v>
      </c>
      <c r="U77" s="444"/>
      <c r="V77" s="444"/>
      <c r="W77" s="445">
        <v>0</v>
      </c>
      <c r="X77" s="444"/>
      <c r="Y77" s="446" t="str">
        <f t="shared" si="18"/>
        <v/>
      </c>
      <c r="Z77" s="444"/>
      <c r="AA77" s="446" t="str">
        <f t="shared" si="24"/>
        <v/>
      </c>
      <c r="AB77" s="445" t="str">
        <f t="shared" si="21"/>
        <v/>
      </c>
      <c r="AC77" s="447" t="str">
        <f>IF(AB77&lt;&gt;"",(AB77/U77),"")</f>
        <v/>
      </c>
      <c r="AD77" s="438" t="str">
        <f t="shared" si="22"/>
        <v>CDR J Seed</v>
      </c>
      <c r="AE77" s="439" t="s">
        <v>323</v>
      </c>
      <c r="AF77" s="448" t="str">
        <f t="shared" si="25"/>
        <v/>
      </c>
      <c r="AL77" s="235">
        <f t="shared" si="23"/>
        <v>300</v>
      </c>
    </row>
    <row r="78" spans="1:49" s="7" customFormat="1" x14ac:dyDescent="0.2">
      <c r="A78" s="302">
        <v>72</v>
      </c>
      <c r="B78" s="343" t="s">
        <v>234</v>
      </c>
      <c r="C78" s="304" t="s">
        <v>1184</v>
      </c>
      <c r="D78" s="305" t="s">
        <v>1202</v>
      </c>
      <c r="E78" s="304">
        <v>46062</v>
      </c>
      <c r="F78" s="304" t="s">
        <v>557</v>
      </c>
      <c r="G78" s="305" t="s">
        <v>3</v>
      </c>
      <c r="H78" s="303" t="s">
        <v>874</v>
      </c>
      <c r="I78" s="327" t="s">
        <v>875</v>
      </c>
      <c r="J78" s="449" t="s">
        <v>876</v>
      </c>
      <c r="K78" s="450">
        <v>2173618660</v>
      </c>
      <c r="L78" s="303" t="s">
        <v>234</v>
      </c>
      <c r="M78" s="321">
        <v>15</v>
      </c>
      <c r="N78" s="305"/>
      <c r="O78" s="321" t="s">
        <v>584</v>
      </c>
      <c r="P78" s="321" t="s">
        <v>584</v>
      </c>
      <c r="Q78" s="321">
        <v>2</v>
      </c>
      <c r="R78" s="321">
        <v>1</v>
      </c>
      <c r="S78" s="303" t="s">
        <v>873</v>
      </c>
      <c r="T78" s="305" t="s">
        <v>19</v>
      </c>
      <c r="U78" s="310">
        <v>300</v>
      </c>
      <c r="V78" s="310">
        <v>9</v>
      </c>
      <c r="W78" s="310">
        <f>IF(F78="","",U78-AB78)</f>
        <v>291</v>
      </c>
      <c r="X78" s="310"/>
      <c r="Y78" s="311">
        <f t="shared" si="18"/>
        <v>0.03</v>
      </c>
      <c r="Z78" s="310"/>
      <c r="AA78" s="311" t="str">
        <f t="shared" si="24"/>
        <v/>
      </c>
      <c r="AB78" s="310">
        <f t="shared" si="21"/>
        <v>9</v>
      </c>
      <c r="AC78" s="311">
        <f>IF(G78="Free","",IF(AB78&lt;&gt;"",(AB78/U78),""))</f>
        <v>0.03</v>
      </c>
      <c r="AD78" s="305" t="str">
        <f t="shared" si="22"/>
        <v>Katrina Hairl</v>
      </c>
      <c r="AE78" s="303" t="s">
        <v>323</v>
      </c>
      <c r="AF78" s="312" t="str">
        <f t="shared" si="25"/>
        <v/>
      </c>
      <c r="AL78" s="235">
        <f t="shared" si="23"/>
        <v>325</v>
      </c>
    </row>
    <row r="79" spans="1:49" s="7" customFormat="1" ht="18" customHeight="1" x14ac:dyDescent="0.2">
      <c r="A79" s="302">
        <v>73</v>
      </c>
      <c r="B79" s="343" t="s">
        <v>92</v>
      </c>
      <c r="C79" s="304" t="s">
        <v>1186</v>
      </c>
      <c r="D79" s="305" t="s">
        <v>1206</v>
      </c>
      <c r="E79" s="304">
        <v>46063</v>
      </c>
      <c r="F79" s="304" t="s">
        <v>557</v>
      </c>
      <c r="G79" s="305" t="s">
        <v>3</v>
      </c>
      <c r="H79" s="303" t="s">
        <v>868</v>
      </c>
      <c r="I79" s="327" t="s">
        <v>869</v>
      </c>
      <c r="J79" s="307" t="s">
        <v>870</v>
      </c>
      <c r="K79" s="313">
        <v>2173415069</v>
      </c>
      <c r="L79" s="303" t="s">
        <v>871</v>
      </c>
      <c r="M79" s="321">
        <v>30</v>
      </c>
      <c r="N79" s="305" t="s">
        <v>872</v>
      </c>
      <c r="O79" s="321" t="s">
        <v>584</v>
      </c>
      <c r="P79" s="321" t="s">
        <v>600</v>
      </c>
      <c r="Q79" s="321"/>
      <c r="R79" s="321"/>
      <c r="S79" s="303"/>
      <c r="T79" s="305" t="s">
        <v>19</v>
      </c>
      <c r="U79" s="310">
        <v>325</v>
      </c>
      <c r="V79" s="310">
        <v>9.73</v>
      </c>
      <c r="W79" s="310">
        <f>IF(F79="","",U79-AB79)</f>
        <v>315.27</v>
      </c>
      <c r="X79" s="310"/>
      <c r="Y79" s="311">
        <f t="shared" si="18"/>
        <v>2.9938461538461539E-2</v>
      </c>
      <c r="Z79" s="310"/>
      <c r="AA79" s="311" t="str">
        <f t="shared" si="24"/>
        <v/>
      </c>
      <c r="AB79" s="310">
        <f t="shared" si="21"/>
        <v>9.73</v>
      </c>
      <c r="AC79" s="311">
        <f>IF(G79="Free","",IF(AB79&lt;&gt;"",(AB79/U79),""))</f>
        <v>2.9938461538461539E-2</v>
      </c>
      <c r="AD79" s="305" t="str">
        <f t="shared" si="22"/>
        <v>Christine  Bailey</v>
      </c>
      <c r="AE79" s="303" t="s">
        <v>323</v>
      </c>
      <c r="AF79" s="312" t="str">
        <f t="shared" si="25"/>
        <v/>
      </c>
      <c r="AL79" s="235" t="str">
        <f t="shared" si="23"/>
        <v/>
      </c>
    </row>
    <row r="80" spans="1:49" s="7" customFormat="1" x14ac:dyDescent="0.25">
      <c r="A80" s="302">
        <v>74</v>
      </c>
      <c r="B80" s="429" t="s">
        <v>88</v>
      </c>
      <c r="C80" s="430" t="s">
        <v>1210</v>
      </c>
      <c r="D80" s="431" t="s">
        <v>1211</v>
      </c>
      <c r="E80" s="430">
        <v>46064</v>
      </c>
      <c r="F80" s="430"/>
      <c r="G80" s="431" t="s">
        <v>4</v>
      </c>
      <c r="H80" s="432" t="s">
        <v>877</v>
      </c>
      <c r="I80" s="541" t="s">
        <v>878</v>
      </c>
      <c r="J80" s="541" t="s">
        <v>879</v>
      </c>
      <c r="K80" s="433">
        <v>2173616212</v>
      </c>
      <c r="L80" s="432" t="s">
        <v>880</v>
      </c>
      <c r="M80" s="434">
        <v>20</v>
      </c>
      <c r="N80" s="431" t="s">
        <v>881</v>
      </c>
      <c r="O80" s="434" t="s">
        <v>600</v>
      </c>
      <c r="P80" s="434" t="s">
        <v>584</v>
      </c>
      <c r="Q80" s="434">
        <v>1</v>
      </c>
      <c r="R80" s="434">
        <v>1</v>
      </c>
      <c r="S80" s="541" t="s">
        <v>882</v>
      </c>
      <c r="T80" s="431" t="s">
        <v>9</v>
      </c>
      <c r="U80" s="428">
        <v>50</v>
      </c>
      <c r="V80" s="428"/>
      <c r="W80" s="318" t="str">
        <f>IF(F80="","",U80-AB80)</f>
        <v/>
      </c>
      <c r="X80" s="428"/>
      <c r="Y80" s="319" t="str">
        <f t="shared" si="18"/>
        <v/>
      </c>
      <c r="Z80" s="318"/>
      <c r="AA80" s="319" t="str">
        <f t="shared" si="24"/>
        <v/>
      </c>
      <c r="AB80" s="318">
        <f t="shared" si="21"/>
        <v>0</v>
      </c>
      <c r="AC80" s="319">
        <f>IF(AB80&lt;&gt;"",(AB80/U80),"")</f>
        <v>0</v>
      </c>
      <c r="AD80" s="315" t="str">
        <f t="shared" si="22"/>
        <v>Jeffrey Cunningham</v>
      </c>
      <c r="AE80" s="316" t="s">
        <v>323</v>
      </c>
      <c r="AF80" s="320">
        <f t="shared" si="25"/>
        <v>50</v>
      </c>
      <c r="AL80" s="235" t="str">
        <f t="shared" si="23"/>
        <v/>
      </c>
    </row>
    <row r="81" spans="1:49" s="7" customFormat="1" x14ac:dyDescent="0.25">
      <c r="A81" s="302">
        <v>75</v>
      </c>
      <c r="B81" s="343" t="s">
        <v>359</v>
      </c>
      <c r="C81" s="304" t="s">
        <v>1185</v>
      </c>
      <c r="D81" s="305" t="s">
        <v>1203</v>
      </c>
      <c r="E81" s="304">
        <v>46064</v>
      </c>
      <c r="F81" s="304" t="s">
        <v>557</v>
      </c>
      <c r="G81" s="305" t="s">
        <v>3</v>
      </c>
      <c r="H81" s="303" t="s">
        <v>883</v>
      </c>
      <c r="I81" s="327" t="s">
        <v>884</v>
      </c>
      <c r="J81" s="542" t="s">
        <v>885</v>
      </c>
      <c r="K81" s="451">
        <v>2178365786</v>
      </c>
      <c r="L81" s="306" t="s">
        <v>886</v>
      </c>
      <c r="M81" s="321">
        <v>10</v>
      </c>
      <c r="N81" s="305"/>
      <c r="O81" s="321" t="s">
        <v>584</v>
      </c>
      <c r="P81" s="321" t="s">
        <v>584</v>
      </c>
      <c r="Q81" s="321">
        <v>1</v>
      </c>
      <c r="R81" s="321"/>
      <c r="S81" s="321"/>
      <c r="T81" s="305"/>
      <c r="U81" s="310">
        <v>300</v>
      </c>
      <c r="V81" s="310">
        <v>9</v>
      </c>
      <c r="W81" s="310">
        <f>IF(F81="","",U81-AB81)</f>
        <v>291</v>
      </c>
      <c r="X81" s="310"/>
      <c r="Y81" s="311">
        <f t="shared" si="18"/>
        <v>0.03</v>
      </c>
      <c r="Z81" s="310"/>
      <c r="AA81" s="311" t="str">
        <f t="shared" si="24"/>
        <v/>
      </c>
      <c r="AB81" s="310">
        <f t="shared" si="21"/>
        <v>9</v>
      </c>
      <c r="AC81" s="311">
        <f>IF(G81="Free","",IF(AB81&lt;&gt;"",(AB81/U81),""))</f>
        <v>0.03</v>
      </c>
      <c r="AD81" s="305" t="str">
        <f t="shared" si="22"/>
        <v>Christa McGraw</v>
      </c>
      <c r="AE81" s="303" t="s">
        <v>323</v>
      </c>
      <c r="AF81" s="312" t="str">
        <f t="shared" si="25"/>
        <v/>
      </c>
      <c r="AL81" s="235" t="str">
        <f t="shared" si="23"/>
        <v/>
      </c>
    </row>
    <row r="82" spans="1:49" s="7" customFormat="1" x14ac:dyDescent="0.25">
      <c r="A82" s="302">
        <v>76</v>
      </c>
      <c r="B82" s="343" t="s">
        <v>919</v>
      </c>
      <c r="C82" s="304" t="s">
        <v>1184</v>
      </c>
      <c r="D82" s="305" t="s">
        <v>1200</v>
      </c>
      <c r="E82" s="304">
        <v>46064</v>
      </c>
      <c r="F82" s="304" t="s">
        <v>557</v>
      </c>
      <c r="G82" s="305" t="s">
        <v>4</v>
      </c>
      <c r="H82" s="303" t="s">
        <v>920</v>
      </c>
      <c r="I82" s="327" t="s">
        <v>921</v>
      </c>
      <c r="J82" s="542" t="s">
        <v>922</v>
      </c>
      <c r="K82" s="308">
        <v>8474762724</v>
      </c>
      <c r="L82" s="303" t="s">
        <v>923</v>
      </c>
      <c r="M82" s="321">
        <v>20</v>
      </c>
      <c r="N82" s="305" t="s">
        <v>924</v>
      </c>
      <c r="O82" s="321" t="s">
        <v>600</v>
      </c>
      <c r="P82" s="321" t="s">
        <v>600</v>
      </c>
      <c r="Q82" s="321">
        <v>1</v>
      </c>
      <c r="R82" s="321"/>
      <c r="S82" s="303" t="s">
        <v>925</v>
      </c>
      <c r="T82" s="305" t="s">
        <v>9</v>
      </c>
      <c r="U82" s="310">
        <v>50</v>
      </c>
      <c r="V82" s="310"/>
      <c r="W82" s="310">
        <f>IF(F82="","",U82-AB82)</f>
        <v>50</v>
      </c>
      <c r="X82" s="310"/>
      <c r="Y82" s="311" t="str">
        <f t="shared" si="18"/>
        <v/>
      </c>
      <c r="Z82" s="310"/>
      <c r="AA82" s="311" t="str">
        <f t="shared" si="24"/>
        <v/>
      </c>
      <c r="AB82" s="310">
        <f t="shared" si="21"/>
        <v>0</v>
      </c>
      <c r="AC82" s="311">
        <f>IF(G82="Free","",IF(AB82&lt;&gt;"",(AB82/U82),""))</f>
        <v>0</v>
      </c>
      <c r="AD82" s="305" t="str">
        <f t="shared" si="22"/>
        <v>Jillian Briggs</v>
      </c>
      <c r="AE82" s="303" t="s">
        <v>323</v>
      </c>
      <c r="AF82" s="312">
        <f t="shared" si="25"/>
        <v>50</v>
      </c>
      <c r="AL82" s="235" t="str">
        <f t="shared" si="23"/>
        <v/>
      </c>
    </row>
    <row r="83" spans="1:49" s="7" customFormat="1" ht="18" customHeight="1" x14ac:dyDescent="0.2">
      <c r="A83" s="302">
        <v>77</v>
      </c>
      <c r="B83" s="343" t="s">
        <v>838</v>
      </c>
      <c r="C83" s="304" t="s">
        <v>1181</v>
      </c>
      <c r="D83" s="305">
        <v>21</v>
      </c>
      <c r="E83" s="304">
        <v>46065</v>
      </c>
      <c r="F83" s="305" t="str">
        <f>IF(W84&lt;&gt;0,"Paid", " ")</f>
        <v>Paid</v>
      </c>
      <c r="G83" s="305" t="s">
        <v>4</v>
      </c>
      <c r="H83" s="303" t="s">
        <v>887</v>
      </c>
      <c r="I83" s="327" t="s">
        <v>757</v>
      </c>
      <c r="J83" s="344" t="s">
        <v>758</v>
      </c>
      <c r="K83" s="308">
        <v>7739463992</v>
      </c>
      <c r="L83" s="303" t="s">
        <v>888</v>
      </c>
      <c r="M83" s="321">
        <v>40</v>
      </c>
      <c r="N83" s="306" t="s">
        <v>889</v>
      </c>
      <c r="O83" s="321" t="s">
        <v>584</v>
      </c>
      <c r="P83" s="321" t="s">
        <v>600</v>
      </c>
      <c r="Q83" s="321"/>
      <c r="R83" s="321"/>
      <c r="S83" s="321"/>
      <c r="T83" s="305"/>
      <c r="U83" s="310">
        <v>50</v>
      </c>
      <c r="V83" s="310"/>
      <c r="W83" s="310"/>
      <c r="X83" s="310"/>
      <c r="Y83" s="311" t="str">
        <f t="shared" si="18"/>
        <v/>
      </c>
      <c r="Z83" s="310"/>
      <c r="AA83" s="311" t="str">
        <f t="shared" si="24"/>
        <v/>
      </c>
      <c r="AB83" s="310">
        <f t="shared" si="21"/>
        <v>0</v>
      </c>
      <c r="AC83" s="311">
        <f>IF(AB83&lt;&gt;"",(AB83/U83),"")</f>
        <v>0</v>
      </c>
      <c r="AD83" s="305" t="str">
        <f t="shared" si="22"/>
        <v>April Allen</v>
      </c>
      <c r="AE83" s="303" t="s">
        <v>323</v>
      </c>
      <c r="AF83" s="312" t="str">
        <f t="shared" si="25"/>
        <v/>
      </c>
      <c r="AL83" s="235">
        <f t="shared" si="23"/>
        <v>50</v>
      </c>
    </row>
    <row r="84" spans="1:49" s="7" customFormat="1" ht="18" customHeight="1" x14ac:dyDescent="0.25">
      <c r="A84" s="302">
        <v>78</v>
      </c>
      <c r="B84" s="343" t="s">
        <v>890</v>
      </c>
      <c r="C84" s="304" t="s">
        <v>1181</v>
      </c>
      <c r="D84" s="305">
        <v>37</v>
      </c>
      <c r="E84" s="304">
        <v>46066</v>
      </c>
      <c r="F84" s="304" t="s">
        <v>557</v>
      </c>
      <c r="G84" s="305" t="s">
        <v>4</v>
      </c>
      <c r="H84" s="303" t="s">
        <v>891</v>
      </c>
      <c r="I84" s="327" t="s">
        <v>892</v>
      </c>
      <c r="J84" s="542" t="s">
        <v>893</v>
      </c>
      <c r="K84" s="308">
        <v>2178230075</v>
      </c>
      <c r="L84" s="303" t="s">
        <v>894</v>
      </c>
      <c r="M84" s="321">
        <v>1</v>
      </c>
      <c r="N84" s="306" t="s">
        <v>895</v>
      </c>
      <c r="O84" s="321" t="s">
        <v>584</v>
      </c>
      <c r="P84" s="321" t="s">
        <v>584</v>
      </c>
      <c r="Q84" s="321">
        <v>1</v>
      </c>
      <c r="R84" s="321"/>
      <c r="S84" s="321" t="s">
        <v>896</v>
      </c>
      <c r="T84" s="305" t="s">
        <v>19</v>
      </c>
      <c r="U84" s="310">
        <v>50</v>
      </c>
      <c r="V84" s="310">
        <v>1.75</v>
      </c>
      <c r="W84" s="310">
        <f>IF(F84="","",U84-AB84)</f>
        <v>48.25</v>
      </c>
      <c r="X84" s="310"/>
      <c r="Y84" s="311">
        <f t="shared" si="18"/>
        <v>3.5000000000000003E-2</v>
      </c>
      <c r="Z84" s="310"/>
      <c r="AA84" s="311" t="str">
        <f t="shared" si="24"/>
        <v/>
      </c>
      <c r="AB84" s="310">
        <f t="shared" si="21"/>
        <v>1.75</v>
      </c>
      <c r="AC84" s="311">
        <f t="shared" ref="AC84:AC112" si="26">IF(G84="Free","",IF(AB84&lt;&gt;"",(AB84/U84),""))</f>
        <v>3.5000000000000003E-2</v>
      </c>
      <c r="AD84" s="305" t="str">
        <f t="shared" si="22"/>
        <v>Robyn Kelp</v>
      </c>
      <c r="AE84" s="303" t="s">
        <v>323</v>
      </c>
      <c r="AF84" s="312"/>
      <c r="AG84" s="6"/>
      <c r="AH84" s="6"/>
      <c r="AI84" s="6"/>
      <c r="AJ84" s="6"/>
      <c r="AK84" s="6"/>
      <c r="AL84" s="235" t="str">
        <f t="shared" si="23"/>
        <v/>
      </c>
      <c r="AM84" s="6"/>
      <c r="AN84" s="6"/>
      <c r="AO84" s="6"/>
      <c r="AP84" s="6"/>
      <c r="AQ84" s="6"/>
      <c r="AR84" s="6"/>
      <c r="AS84" s="6"/>
      <c r="AT84" s="6"/>
      <c r="AU84" s="6"/>
      <c r="AV84" s="6"/>
      <c r="AW84" s="6"/>
    </row>
    <row r="85" spans="1:49" ht="18" customHeight="1" x14ac:dyDescent="0.25">
      <c r="A85" s="302">
        <v>79</v>
      </c>
      <c r="B85" s="343" t="s">
        <v>901</v>
      </c>
      <c r="C85" s="304" t="s">
        <v>1181</v>
      </c>
      <c r="D85" s="305">
        <v>16</v>
      </c>
      <c r="E85" s="304">
        <v>46066</v>
      </c>
      <c r="F85" s="304" t="s">
        <v>473</v>
      </c>
      <c r="G85" s="305" t="s">
        <v>910</v>
      </c>
      <c r="H85" s="303" t="s">
        <v>902</v>
      </c>
      <c r="I85" s="327" t="s">
        <v>903</v>
      </c>
      <c r="J85" s="542" t="s">
        <v>904</v>
      </c>
      <c r="K85" s="308" t="s">
        <v>905</v>
      </c>
      <c r="L85" s="303" t="s">
        <v>906</v>
      </c>
      <c r="M85" s="321">
        <v>25</v>
      </c>
      <c r="N85" s="305" t="s">
        <v>907</v>
      </c>
      <c r="O85" s="321" t="s">
        <v>584</v>
      </c>
      <c r="P85" s="321" t="s">
        <v>584</v>
      </c>
      <c r="Q85" s="321">
        <v>1</v>
      </c>
      <c r="R85" s="321">
        <v>1</v>
      </c>
      <c r="S85" s="321" t="s">
        <v>908</v>
      </c>
      <c r="T85" s="305" t="s">
        <v>909</v>
      </c>
      <c r="U85" s="310">
        <v>0</v>
      </c>
      <c r="V85" s="310"/>
      <c r="W85" s="310">
        <f>IF(F85="","",U85-AB85)</f>
        <v>0</v>
      </c>
      <c r="X85" s="310"/>
      <c r="Y85" s="311" t="str">
        <f t="shared" si="18"/>
        <v/>
      </c>
      <c r="Z85" s="310"/>
      <c r="AA85" s="311" t="str">
        <f t="shared" si="24"/>
        <v/>
      </c>
      <c r="AB85" s="310">
        <f t="shared" si="21"/>
        <v>0</v>
      </c>
      <c r="AC85" s="311" t="str">
        <f t="shared" si="26"/>
        <v/>
      </c>
      <c r="AD85" s="305" t="str">
        <f t="shared" si="22"/>
        <v>Deb Farder</v>
      </c>
      <c r="AE85" s="303" t="s">
        <v>323</v>
      </c>
      <c r="AF85" s="312" t="str">
        <f t="shared" ref="AF85:AF94" si="27">IF(T85="Check",U85,"")</f>
        <v/>
      </c>
      <c r="AL85" s="235" t="str">
        <f t="shared" si="23"/>
        <v/>
      </c>
    </row>
    <row r="86" spans="1:49" ht="18" customHeight="1" x14ac:dyDescent="0.25">
      <c r="A86" s="302">
        <v>80</v>
      </c>
      <c r="B86" s="343" t="s">
        <v>914</v>
      </c>
      <c r="C86" s="304" t="s">
        <v>1186</v>
      </c>
      <c r="D86" s="305">
        <v>8</v>
      </c>
      <c r="E86" s="304">
        <v>46068</v>
      </c>
      <c r="F86" s="304" t="s">
        <v>941</v>
      </c>
      <c r="G86" s="305" t="s">
        <v>3</v>
      </c>
      <c r="H86" s="303" t="s">
        <v>891</v>
      </c>
      <c r="I86" s="327" t="s">
        <v>915</v>
      </c>
      <c r="J86" s="542" t="s">
        <v>916</v>
      </c>
      <c r="K86" s="308">
        <v>2175236995</v>
      </c>
      <c r="L86" s="303" t="s">
        <v>913</v>
      </c>
      <c r="M86" s="321">
        <v>15</v>
      </c>
      <c r="N86" s="306" t="s">
        <v>917</v>
      </c>
      <c r="O86" s="321" t="s">
        <v>600</v>
      </c>
      <c r="P86" s="321" t="s">
        <v>600</v>
      </c>
      <c r="Q86" s="321">
        <v>1</v>
      </c>
      <c r="R86" s="321">
        <v>1</v>
      </c>
      <c r="S86" s="321" t="s">
        <v>918</v>
      </c>
      <c r="T86" s="305" t="s">
        <v>9</v>
      </c>
      <c r="U86" s="310">
        <v>300</v>
      </c>
      <c r="V86" s="310"/>
      <c r="W86" s="310">
        <f>IF(F86="","",U86-AB86)</f>
        <v>300</v>
      </c>
      <c r="X86" s="310"/>
      <c r="Y86" s="311" t="str">
        <f t="shared" si="18"/>
        <v/>
      </c>
      <c r="Z86" s="310"/>
      <c r="AA86" s="311" t="str">
        <f t="shared" si="24"/>
        <v/>
      </c>
      <c r="AB86" s="310">
        <f t="shared" si="21"/>
        <v>0</v>
      </c>
      <c r="AC86" s="311">
        <f t="shared" si="26"/>
        <v>0</v>
      </c>
      <c r="AD86" s="305" t="str">
        <f t="shared" si="22"/>
        <v>Robyn Dougherty</v>
      </c>
      <c r="AE86" s="303" t="s">
        <v>323</v>
      </c>
      <c r="AF86" s="312">
        <f t="shared" si="27"/>
        <v>300</v>
      </c>
      <c r="AG86" s="7"/>
      <c r="AH86" s="7"/>
      <c r="AI86" s="7"/>
      <c r="AJ86" s="7"/>
      <c r="AK86" s="7"/>
      <c r="AL86" s="235" t="str">
        <f t="shared" si="23"/>
        <v/>
      </c>
      <c r="AM86" s="7"/>
      <c r="AN86" s="7"/>
      <c r="AO86" s="7"/>
      <c r="AP86" s="7"/>
      <c r="AQ86" s="7"/>
      <c r="AR86" s="7"/>
      <c r="AS86" s="7"/>
      <c r="AT86" s="7"/>
      <c r="AU86" s="7"/>
      <c r="AV86" s="7"/>
      <c r="AW86" s="7"/>
    </row>
    <row r="87" spans="1:49" s="7" customFormat="1" ht="18" customHeight="1" x14ac:dyDescent="0.25">
      <c r="A87" s="302">
        <v>81</v>
      </c>
      <c r="B87" s="543" t="s">
        <v>935</v>
      </c>
      <c r="C87" s="538" t="s">
        <v>1184</v>
      </c>
      <c r="D87" s="538">
        <v>8</v>
      </c>
      <c r="E87" s="360">
        <v>46069</v>
      </c>
      <c r="F87" s="360" t="s">
        <v>712</v>
      </c>
      <c r="G87" s="362" t="s">
        <v>24</v>
      </c>
      <c r="H87" s="363" t="s">
        <v>936</v>
      </c>
      <c r="I87" s="364" t="s">
        <v>937</v>
      </c>
      <c r="J87" s="543" t="s">
        <v>938</v>
      </c>
      <c r="K87" s="366">
        <v>2172914114</v>
      </c>
      <c r="L87" s="363" t="s">
        <v>939</v>
      </c>
      <c r="M87" s="367">
        <v>30</v>
      </c>
      <c r="N87" s="362"/>
      <c r="O87" s="367" t="s">
        <v>584</v>
      </c>
      <c r="P87" s="367" t="s">
        <v>600</v>
      </c>
      <c r="Q87" s="367">
        <v>1</v>
      </c>
      <c r="R87" s="367">
        <v>1</v>
      </c>
      <c r="S87" s="367"/>
      <c r="T87" s="362" t="s">
        <v>31</v>
      </c>
      <c r="U87" s="368"/>
      <c r="V87" s="368"/>
      <c r="W87" s="368">
        <f>IF(F87&lt;&gt;"PAID",0,U87-AB87)</f>
        <v>0</v>
      </c>
      <c r="X87" s="368"/>
      <c r="Y87" s="371" t="str">
        <f t="shared" si="18"/>
        <v/>
      </c>
      <c r="Z87" s="368"/>
      <c r="AA87" s="371" t="str">
        <f t="shared" si="24"/>
        <v/>
      </c>
      <c r="AB87" s="368" t="str">
        <f t="shared" si="21"/>
        <v/>
      </c>
      <c r="AC87" s="371" t="str">
        <f t="shared" si="26"/>
        <v/>
      </c>
      <c r="AD87" s="362" t="str">
        <f t="shared" si="22"/>
        <v>Chip Davis</v>
      </c>
      <c r="AE87" s="363" t="s">
        <v>323</v>
      </c>
      <c r="AF87" s="372" t="str">
        <f t="shared" si="27"/>
        <v/>
      </c>
      <c r="AG87" s="8"/>
      <c r="AH87" s="8"/>
      <c r="AI87" s="8"/>
      <c r="AJ87" s="8"/>
      <c r="AK87" s="8"/>
      <c r="AL87" s="235">
        <f t="shared" si="23"/>
        <v>50</v>
      </c>
      <c r="AM87" s="8"/>
      <c r="AN87" s="8"/>
      <c r="AO87" s="8"/>
      <c r="AP87" s="8"/>
      <c r="AQ87" s="8"/>
      <c r="AR87" s="8"/>
      <c r="AS87" s="8"/>
      <c r="AT87" s="8"/>
      <c r="AU87" s="8"/>
      <c r="AV87" s="8"/>
      <c r="AW87" s="8"/>
    </row>
    <row r="88" spans="1:49" s="8" customFormat="1" x14ac:dyDescent="0.2">
      <c r="A88" s="302">
        <v>82</v>
      </c>
      <c r="B88" s="343" t="s">
        <v>940</v>
      </c>
      <c r="C88" s="304" t="s">
        <v>1181</v>
      </c>
      <c r="D88" s="305">
        <v>34</v>
      </c>
      <c r="E88" s="304">
        <v>46070</v>
      </c>
      <c r="F88" s="304" t="s">
        <v>941</v>
      </c>
      <c r="G88" s="305" t="s">
        <v>4</v>
      </c>
      <c r="H88" s="303" t="s">
        <v>423</v>
      </c>
      <c r="I88" s="327" t="s">
        <v>942</v>
      </c>
      <c r="J88" s="344" t="s">
        <v>943</v>
      </c>
      <c r="K88" s="308">
        <v>2172801411</v>
      </c>
      <c r="L88" s="303" t="s">
        <v>944</v>
      </c>
      <c r="M88" s="321">
        <v>45</v>
      </c>
      <c r="N88" s="305"/>
      <c r="O88" s="321" t="s">
        <v>584</v>
      </c>
      <c r="P88" s="321" t="s">
        <v>584</v>
      </c>
      <c r="Q88" s="321"/>
      <c r="R88" s="321"/>
      <c r="S88" s="321"/>
      <c r="T88" s="305" t="s">
        <v>19</v>
      </c>
      <c r="U88" s="310">
        <v>50</v>
      </c>
      <c r="V88" s="310">
        <v>1.75</v>
      </c>
      <c r="W88" s="310">
        <f>IF(F88="","",U88-AB88)</f>
        <v>48.25</v>
      </c>
      <c r="X88" s="310"/>
      <c r="Y88" s="311">
        <f t="shared" si="18"/>
        <v>3.5000000000000003E-2</v>
      </c>
      <c r="Z88" s="310"/>
      <c r="AA88" s="311" t="str">
        <f t="shared" si="24"/>
        <v/>
      </c>
      <c r="AB88" s="310">
        <f t="shared" si="21"/>
        <v>1.75</v>
      </c>
      <c r="AC88" s="311">
        <f t="shared" si="26"/>
        <v>3.5000000000000003E-2</v>
      </c>
      <c r="AD88" s="305" t="str">
        <f t="shared" si="22"/>
        <v>Chad Carter</v>
      </c>
      <c r="AE88" s="303" t="s">
        <v>323</v>
      </c>
      <c r="AF88" s="312" t="str">
        <f t="shared" si="27"/>
        <v/>
      </c>
      <c r="AG88" s="6"/>
      <c r="AH88" s="6"/>
      <c r="AI88" s="6"/>
      <c r="AJ88" s="6"/>
      <c r="AK88" s="6"/>
      <c r="AL88" s="235">
        <f t="shared" si="23"/>
        <v>300</v>
      </c>
      <c r="AM88" s="6"/>
      <c r="AN88" s="6"/>
      <c r="AO88" s="6"/>
      <c r="AP88" s="6"/>
      <c r="AQ88" s="6"/>
      <c r="AR88" s="6"/>
      <c r="AS88" s="6"/>
      <c r="AT88" s="6"/>
      <c r="AU88" s="6"/>
      <c r="AV88" s="6"/>
      <c r="AW88" s="6"/>
    </row>
    <row r="89" spans="1:49" ht="18" customHeight="1" x14ac:dyDescent="0.25">
      <c r="A89" s="302">
        <v>83</v>
      </c>
      <c r="B89" s="542" t="s">
        <v>945</v>
      </c>
      <c r="C89" s="539" t="s">
        <v>1184</v>
      </c>
      <c r="D89" s="539">
        <v>17</v>
      </c>
      <c r="E89" s="304">
        <v>46070</v>
      </c>
      <c r="F89" s="304" t="s">
        <v>941</v>
      </c>
      <c r="G89" s="305" t="s">
        <v>3</v>
      </c>
      <c r="H89" s="303" t="s">
        <v>946</v>
      </c>
      <c r="I89" s="327" t="s">
        <v>947</v>
      </c>
      <c r="J89" s="542" t="s">
        <v>948</v>
      </c>
      <c r="K89" s="451">
        <v>2177535620</v>
      </c>
      <c r="L89" s="303" t="s">
        <v>949</v>
      </c>
      <c r="M89" s="321">
        <v>20</v>
      </c>
      <c r="N89" s="305"/>
      <c r="O89" s="321" t="s">
        <v>584</v>
      </c>
      <c r="P89" s="321" t="s">
        <v>584</v>
      </c>
      <c r="Q89" s="321">
        <v>2</v>
      </c>
      <c r="R89" s="321"/>
      <c r="S89" s="321" t="s">
        <v>950</v>
      </c>
      <c r="T89" s="305" t="s">
        <v>19</v>
      </c>
      <c r="U89" s="310">
        <v>300</v>
      </c>
      <c r="V89" s="310">
        <v>9</v>
      </c>
      <c r="W89" s="310">
        <f>IF(F89="","",U89-AB89)</f>
        <v>291</v>
      </c>
      <c r="X89" s="310"/>
      <c r="Y89" s="311">
        <f t="shared" si="18"/>
        <v>0.03</v>
      </c>
      <c r="Z89" s="310"/>
      <c r="AA89" s="311" t="str">
        <f t="shared" si="24"/>
        <v/>
      </c>
      <c r="AB89" s="310">
        <f t="shared" si="21"/>
        <v>9</v>
      </c>
      <c r="AC89" s="311">
        <f t="shared" si="26"/>
        <v>0.03</v>
      </c>
      <c r="AD89" s="305" t="str">
        <f t="shared" si="22"/>
        <v>Jeff Kaufman</v>
      </c>
      <c r="AE89" s="303" t="s">
        <v>323</v>
      </c>
      <c r="AF89" s="312" t="str">
        <f t="shared" si="27"/>
        <v/>
      </c>
      <c r="AL89" s="235" t="str">
        <f t="shared" si="23"/>
        <v/>
      </c>
    </row>
    <row r="90" spans="1:49" ht="18" customHeight="1" x14ac:dyDescent="0.25">
      <c r="A90" s="302">
        <v>84</v>
      </c>
      <c r="B90" s="452" t="s">
        <v>222</v>
      </c>
      <c r="C90" s="453" t="s">
        <v>1185</v>
      </c>
      <c r="D90" s="454">
        <v>1</v>
      </c>
      <c r="E90" s="453">
        <v>46071</v>
      </c>
      <c r="F90" s="453" t="s">
        <v>473</v>
      </c>
      <c r="G90" s="454" t="s">
        <v>909</v>
      </c>
      <c r="H90" s="455" t="s">
        <v>958</v>
      </c>
      <c r="I90" s="456" t="s">
        <v>959</v>
      </c>
      <c r="J90" s="544" t="s">
        <v>960</v>
      </c>
      <c r="K90" s="457">
        <v>2177888360</v>
      </c>
      <c r="L90" s="455" t="s">
        <v>222</v>
      </c>
      <c r="M90" s="458">
        <v>40</v>
      </c>
      <c r="N90" s="454"/>
      <c r="O90" s="458" t="s">
        <v>584</v>
      </c>
      <c r="P90" s="458" t="s">
        <v>584</v>
      </c>
      <c r="Q90" s="458">
        <v>9</v>
      </c>
      <c r="R90" s="458"/>
      <c r="S90" s="455" t="s">
        <v>961</v>
      </c>
      <c r="T90" s="454" t="s">
        <v>909</v>
      </c>
      <c r="U90" s="459">
        <v>0</v>
      </c>
      <c r="V90" s="459"/>
      <c r="W90" s="459">
        <v>0</v>
      </c>
      <c r="X90" s="459"/>
      <c r="Y90" s="460" t="str">
        <f t="shared" si="18"/>
        <v/>
      </c>
      <c r="Z90" s="459"/>
      <c r="AA90" s="460" t="str">
        <f t="shared" si="24"/>
        <v/>
      </c>
      <c r="AB90" s="459">
        <f t="shared" si="21"/>
        <v>0</v>
      </c>
      <c r="AC90" s="460" t="e">
        <f t="shared" si="26"/>
        <v>#DIV/0!</v>
      </c>
      <c r="AD90" s="454" t="str">
        <f t="shared" si="22"/>
        <v>Nikki Monari</v>
      </c>
      <c r="AE90" s="455" t="s">
        <v>323</v>
      </c>
      <c r="AF90" s="461" t="str">
        <f t="shared" si="27"/>
        <v/>
      </c>
      <c r="AL90" s="235" t="str">
        <f t="shared" si="23"/>
        <v/>
      </c>
    </row>
    <row r="91" spans="1:49" x14ac:dyDescent="0.2">
      <c r="A91" s="302">
        <v>85</v>
      </c>
      <c r="B91" s="452" t="s">
        <v>143</v>
      </c>
      <c r="C91" s="453" t="s">
        <v>1185</v>
      </c>
      <c r="D91" s="454">
        <v>10</v>
      </c>
      <c r="E91" s="453">
        <v>46072</v>
      </c>
      <c r="F91" s="453"/>
      <c r="G91" s="454" t="s">
        <v>4</v>
      </c>
      <c r="H91" s="455" t="s">
        <v>963</v>
      </c>
      <c r="I91" s="456" t="s">
        <v>456</v>
      </c>
      <c r="J91" s="469" t="s">
        <v>964</v>
      </c>
      <c r="K91" s="457">
        <v>2173814506</v>
      </c>
      <c r="L91" s="455" t="s">
        <v>965</v>
      </c>
      <c r="M91" s="458">
        <v>10</v>
      </c>
      <c r="N91" s="454"/>
      <c r="O91" s="458" t="s">
        <v>584</v>
      </c>
      <c r="P91" s="458" t="s">
        <v>600</v>
      </c>
      <c r="Q91" s="458">
        <v>1</v>
      </c>
      <c r="R91" s="458"/>
      <c r="S91" s="458" t="s">
        <v>966</v>
      </c>
      <c r="T91" s="454" t="s">
        <v>9</v>
      </c>
      <c r="U91" s="459">
        <v>50</v>
      </c>
      <c r="V91" s="459"/>
      <c r="W91" s="459" t="str">
        <f>IF(F91&lt;&gt;"PAID","",U91-AB91)</f>
        <v/>
      </c>
      <c r="X91" s="459"/>
      <c r="Y91" s="460" t="str">
        <f t="shared" si="18"/>
        <v/>
      </c>
      <c r="Z91" s="459"/>
      <c r="AA91" s="460" t="str">
        <f t="shared" si="24"/>
        <v/>
      </c>
      <c r="AB91" s="459">
        <f t="shared" si="21"/>
        <v>0</v>
      </c>
      <c r="AC91" s="460">
        <f t="shared" si="26"/>
        <v>0</v>
      </c>
      <c r="AD91" s="454" t="str">
        <f t="shared" si="22"/>
        <v>Sarah Smith</v>
      </c>
      <c r="AE91" s="455" t="s">
        <v>323</v>
      </c>
      <c r="AF91" s="461">
        <f t="shared" si="27"/>
        <v>50</v>
      </c>
      <c r="AL91" s="235">
        <f t="shared" si="23"/>
        <v>50</v>
      </c>
    </row>
    <row r="92" spans="1:49" x14ac:dyDescent="0.25">
      <c r="A92" s="302">
        <v>86</v>
      </c>
      <c r="B92" s="343" t="s">
        <v>395</v>
      </c>
      <c r="C92" s="304" t="s">
        <v>1184</v>
      </c>
      <c r="D92" s="305">
        <v>26</v>
      </c>
      <c r="E92" s="304">
        <v>46072</v>
      </c>
      <c r="F92" s="304" t="s">
        <v>941</v>
      </c>
      <c r="G92" s="305" t="s">
        <v>4</v>
      </c>
      <c r="H92" s="303" t="s">
        <v>433</v>
      </c>
      <c r="I92" s="327" t="s">
        <v>967</v>
      </c>
      <c r="J92" s="493" t="s">
        <v>968</v>
      </c>
      <c r="K92" s="308">
        <v>2178362085</v>
      </c>
      <c r="L92" s="303" t="s">
        <v>969</v>
      </c>
      <c r="M92" s="321">
        <v>35</v>
      </c>
      <c r="N92" s="305"/>
      <c r="O92" s="321" t="s">
        <v>584</v>
      </c>
      <c r="P92" s="321" t="s">
        <v>584</v>
      </c>
      <c r="Q92" s="321">
        <v>1</v>
      </c>
      <c r="R92" s="321">
        <v>1</v>
      </c>
      <c r="S92" s="321" t="s">
        <v>970</v>
      </c>
      <c r="T92" s="305" t="s">
        <v>19</v>
      </c>
      <c r="U92" s="310">
        <v>50</v>
      </c>
      <c r="V92" s="310">
        <v>1.75</v>
      </c>
      <c r="W92" s="310">
        <f t="shared" ref="W92:W100" si="28">IF(F92="","",U92-AB92)</f>
        <v>48.25</v>
      </c>
      <c r="X92" s="310"/>
      <c r="Y92" s="311">
        <f t="shared" si="18"/>
        <v>3.5000000000000003E-2</v>
      </c>
      <c r="Z92" s="310"/>
      <c r="AA92" s="311" t="str">
        <f t="shared" si="24"/>
        <v/>
      </c>
      <c r="AB92" s="310">
        <f t="shared" si="21"/>
        <v>1.75</v>
      </c>
      <c r="AC92" s="311">
        <f t="shared" si="26"/>
        <v>3.5000000000000003E-2</v>
      </c>
      <c r="AD92" s="305" t="str">
        <f t="shared" si="22"/>
        <v>Mike Pawelczak</v>
      </c>
      <c r="AE92" s="303" t="s">
        <v>323</v>
      </c>
      <c r="AF92" s="462" t="str">
        <f t="shared" si="27"/>
        <v/>
      </c>
      <c r="AL92" s="235" t="str">
        <f t="shared" si="23"/>
        <v/>
      </c>
    </row>
    <row r="93" spans="1:49" ht="18" customHeight="1" x14ac:dyDescent="0.25">
      <c r="A93" s="302">
        <v>87</v>
      </c>
      <c r="B93" s="542" t="s">
        <v>127</v>
      </c>
      <c r="C93" s="539" t="s">
        <v>1210</v>
      </c>
      <c r="D93" s="539">
        <v>4</v>
      </c>
      <c r="E93" s="304">
        <v>46072</v>
      </c>
      <c r="F93" s="304" t="s">
        <v>941</v>
      </c>
      <c r="G93" s="305" t="s">
        <v>4</v>
      </c>
      <c r="H93" s="303" t="s">
        <v>971</v>
      </c>
      <c r="I93" s="327" t="s">
        <v>972</v>
      </c>
      <c r="J93" s="542" t="s">
        <v>973</v>
      </c>
      <c r="K93" s="451">
        <v>6305323139</v>
      </c>
      <c r="L93" s="303" t="s">
        <v>974</v>
      </c>
      <c r="M93" s="321">
        <v>25</v>
      </c>
      <c r="N93" s="305"/>
      <c r="O93" s="321" t="s">
        <v>584</v>
      </c>
      <c r="P93" s="321" t="s">
        <v>584</v>
      </c>
      <c r="Q93" s="321"/>
      <c r="R93" s="321"/>
      <c r="S93" s="321"/>
      <c r="T93" s="305"/>
      <c r="U93" s="310">
        <v>50</v>
      </c>
      <c r="V93" s="310">
        <v>1.75</v>
      </c>
      <c r="W93" s="310">
        <f t="shared" si="28"/>
        <v>48.25</v>
      </c>
      <c r="X93" s="310"/>
      <c r="Y93" s="311">
        <f t="shared" ref="Y93:Y125" si="29">IF(V93&lt;&gt;"",(V93/U93),"")</f>
        <v>3.5000000000000003E-2</v>
      </c>
      <c r="Z93" s="310"/>
      <c r="AA93" s="311" t="str">
        <f t="shared" si="24"/>
        <v/>
      </c>
      <c r="AB93" s="310">
        <f t="shared" si="21"/>
        <v>1.75</v>
      </c>
      <c r="AC93" s="311">
        <f t="shared" si="26"/>
        <v>3.5000000000000003E-2</v>
      </c>
      <c r="AD93" s="305" t="str">
        <f t="shared" si="22"/>
        <v>Kelly Loftus</v>
      </c>
      <c r="AE93" s="303" t="s">
        <v>323</v>
      </c>
      <c r="AF93" s="462" t="str">
        <f t="shared" si="27"/>
        <v/>
      </c>
      <c r="AH93" s="6">
        <v>50</v>
      </c>
      <c r="AI93" s="6">
        <f>COUNTIF(U7:U93,50)</f>
        <v>33</v>
      </c>
      <c r="AL93" s="235" t="str">
        <f t="shared" si="23"/>
        <v/>
      </c>
    </row>
    <row r="94" spans="1:49" x14ac:dyDescent="0.25">
      <c r="A94" s="302">
        <v>88</v>
      </c>
      <c r="B94" s="343" t="s">
        <v>978</v>
      </c>
      <c r="C94" s="304" t="s">
        <v>1184</v>
      </c>
      <c r="D94" s="305">
        <v>7</v>
      </c>
      <c r="E94" s="304">
        <v>46073</v>
      </c>
      <c r="F94" s="304" t="s">
        <v>557</v>
      </c>
      <c r="G94" s="305" t="s">
        <v>4</v>
      </c>
      <c r="H94" s="303" t="s">
        <v>975</v>
      </c>
      <c r="I94" s="327" t="s">
        <v>976</v>
      </c>
      <c r="J94" s="542" t="s">
        <v>977</v>
      </c>
      <c r="K94" s="451">
        <v>8473541876</v>
      </c>
      <c r="L94" s="303" t="s">
        <v>979</v>
      </c>
      <c r="M94" s="321">
        <v>2</v>
      </c>
      <c r="N94" s="306" t="s">
        <v>980</v>
      </c>
      <c r="O94" s="321" t="s">
        <v>584</v>
      </c>
      <c r="P94" s="321" t="s">
        <v>600</v>
      </c>
      <c r="Q94" s="321">
        <v>1</v>
      </c>
      <c r="R94" s="321"/>
      <c r="S94" s="321"/>
      <c r="T94" s="305" t="s">
        <v>9</v>
      </c>
      <c r="U94" s="310">
        <v>50</v>
      </c>
      <c r="V94" s="310"/>
      <c r="W94" s="310">
        <f t="shared" si="28"/>
        <v>50</v>
      </c>
      <c r="X94" s="310"/>
      <c r="Y94" s="311" t="str">
        <f t="shared" si="29"/>
        <v/>
      </c>
      <c r="Z94" s="310"/>
      <c r="AA94" s="311" t="str">
        <f t="shared" si="24"/>
        <v/>
      </c>
      <c r="AB94" s="310">
        <f t="shared" si="21"/>
        <v>0</v>
      </c>
      <c r="AC94" s="311">
        <f t="shared" si="26"/>
        <v>0</v>
      </c>
      <c r="AD94" s="305" t="str">
        <f t="shared" si="22"/>
        <v>Monika Kalemba</v>
      </c>
      <c r="AE94" s="303" t="s">
        <v>323</v>
      </c>
      <c r="AF94" s="312">
        <f t="shared" si="27"/>
        <v>50</v>
      </c>
      <c r="AL94" s="235">
        <f t="shared" si="23"/>
        <v>50</v>
      </c>
    </row>
    <row r="95" spans="1:49" ht="18" customHeight="1" x14ac:dyDescent="0.25">
      <c r="A95" s="302">
        <v>89</v>
      </c>
      <c r="B95" s="542" t="s">
        <v>981</v>
      </c>
      <c r="C95" s="539" t="s">
        <v>1181</v>
      </c>
      <c r="D95" s="539">
        <v>35</v>
      </c>
      <c r="E95" s="304">
        <v>46073</v>
      </c>
      <c r="F95" s="304" t="s">
        <v>941</v>
      </c>
      <c r="G95" s="305" t="s">
        <v>4</v>
      </c>
      <c r="H95" s="303" t="s">
        <v>982</v>
      </c>
      <c r="I95" s="327" t="s">
        <v>983</v>
      </c>
      <c r="J95" s="542" t="s">
        <v>984</v>
      </c>
      <c r="K95" s="308">
        <v>3095305496</v>
      </c>
      <c r="L95" s="303" t="s">
        <v>985</v>
      </c>
      <c r="M95" s="321">
        <v>15</v>
      </c>
      <c r="N95" s="305"/>
      <c r="O95" s="321" t="s">
        <v>584</v>
      </c>
      <c r="P95" s="321" t="s">
        <v>584</v>
      </c>
      <c r="Q95" s="321">
        <v>2</v>
      </c>
      <c r="R95" s="321"/>
      <c r="S95" s="321"/>
      <c r="T95" s="305" t="s">
        <v>19</v>
      </c>
      <c r="U95" s="310">
        <v>50</v>
      </c>
      <c r="V95" s="310">
        <v>1.75</v>
      </c>
      <c r="W95" s="310">
        <f t="shared" si="28"/>
        <v>48.25</v>
      </c>
      <c r="X95" s="310"/>
      <c r="Y95" s="311">
        <f t="shared" si="29"/>
        <v>3.5000000000000003E-2</v>
      </c>
      <c r="Z95" s="310"/>
      <c r="AA95" s="311" t="str">
        <f t="shared" si="24"/>
        <v/>
      </c>
      <c r="AB95" s="310">
        <f t="shared" si="21"/>
        <v>1.75</v>
      </c>
      <c r="AC95" s="311">
        <f t="shared" si="26"/>
        <v>3.5000000000000003E-2</v>
      </c>
      <c r="AD95" s="305" t="str">
        <f t="shared" si="22"/>
        <v>Karen Birky</v>
      </c>
      <c r="AE95" s="303" t="s">
        <v>323</v>
      </c>
      <c r="AF95" s="312"/>
      <c r="AL95" s="235">
        <f t="shared" si="23"/>
        <v>300</v>
      </c>
    </row>
    <row r="96" spans="1:49" x14ac:dyDescent="0.25">
      <c r="A96" s="302">
        <v>90</v>
      </c>
      <c r="B96" s="343" t="s">
        <v>986</v>
      </c>
      <c r="C96" s="304" t="s">
        <v>1181</v>
      </c>
      <c r="D96" s="305">
        <v>26</v>
      </c>
      <c r="E96" s="304">
        <v>46073</v>
      </c>
      <c r="F96" s="304" t="s">
        <v>941</v>
      </c>
      <c r="G96" s="305" t="s">
        <v>3</v>
      </c>
      <c r="H96" s="303" t="s">
        <v>988</v>
      </c>
      <c r="I96" s="327" t="s">
        <v>989</v>
      </c>
      <c r="J96" s="542" t="s">
        <v>987</v>
      </c>
      <c r="K96" s="308">
        <v>2174815114</v>
      </c>
      <c r="L96" s="303" t="s">
        <v>990</v>
      </c>
      <c r="M96" s="321">
        <v>15</v>
      </c>
      <c r="N96" s="305"/>
      <c r="O96" s="321" t="s">
        <v>584</v>
      </c>
      <c r="P96" s="321" t="s">
        <v>584</v>
      </c>
      <c r="Q96" s="321">
        <v>1</v>
      </c>
      <c r="R96" s="321">
        <v>1</v>
      </c>
      <c r="S96" s="542" t="s">
        <v>991</v>
      </c>
      <c r="T96" s="305" t="s">
        <v>19</v>
      </c>
      <c r="U96" s="310">
        <v>300</v>
      </c>
      <c r="V96" s="310">
        <v>9</v>
      </c>
      <c r="W96" s="310">
        <f t="shared" si="28"/>
        <v>291</v>
      </c>
      <c r="X96" s="310"/>
      <c r="Y96" s="311">
        <f t="shared" si="29"/>
        <v>0.03</v>
      </c>
      <c r="Z96" s="310"/>
      <c r="AA96" s="311" t="str">
        <f t="shared" si="24"/>
        <v/>
      </c>
      <c r="AB96" s="310">
        <f t="shared" si="21"/>
        <v>9</v>
      </c>
      <c r="AC96" s="311">
        <f t="shared" si="26"/>
        <v>0.03</v>
      </c>
      <c r="AD96" s="305" t="str">
        <f t="shared" si="22"/>
        <v>Chris Wellman</v>
      </c>
      <c r="AE96" s="303" t="s">
        <v>323</v>
      </c>
      <c r="AF96" s="312"/>
      <c r="AL96" s="235" t="str">
        <f t="shared" si="23"/>
        <v/>
      </c>
    </row>
    <row r="97" spans="1:38" ht="18" customHeight="1" x14ac:dyDescent="0.25">
      <c r="A97" s="302">
        <v>91</v>
      </c>
      <c r="B97" s="343" t="s">
        <v>992</v>
      </c>
      <c r="C97" s="304" t="s">
        <v>1181</v>
      </c>
      <c r="D97" s="305">
        <v>18</v>
      </c>
      <c r="E97" s="304">
        <v>46074</v>
      </c>
      <c r="F97" s="304" t="s">
        <v>941</v>
      </c>
      <c r="G97" s="305" t="s">
        <v>4</v>
      </c>
      <c r="H97" s="303" t="s">
        <v>672</v>
      </c>
      <c r="I97" s="327" t="s">
        <v>993</v>
      </c>
      <c r="J97" s="542" t="s">
        <v>994</v>
      </c>
      <c r="K97" s="451">
        <v>2179536910</v>
      </c>
      <c r="L97" s="542" t="s">
        <v>995</v>
      </c>
      <c r="M97" s="321">
        <v>20</v>
      </c>
      <c r="N97" s="305"/>
      <c r="O97" s="321" t="s">
        <v>584</v>
      </c>
      <c r="P97" s="321" t="s">
        <v>584</v>
      </c>
      <c r="Q97" s="321">
        <v>1</v>
      </c>
      <c r="R97" s="321"/>
      <c r="S97" s="321" t="s">
        <v>996</v>
      </c>
      <c r="T97" s="305" t="s">
        <v>9</v>
      </c>
      <c r="U97" s="310">
        <v>50</v>
      </c>
      <c r="V97" s="310"/>
      <c r="W97" s="310">
        <f t="shared" si="28"/>
        <v>50</v>
      </c>
      <c r="X97" s="310"/>
      <c r="Y97" s="311" t="str">
        <f t="shared" si="29"/>
        <v/>
      </c>
      <c r="Z97" s="310"/>
      <c r="AA97" s="311" t="str">
        <f t="shared" si="24"/>
        <v/>
      </c>
      <c r="AB97" s="310">
        <f t="shared" si="21"/>
        <v>0</v>
      </c>
      <c r="AC97" s="311">
        <f t="shared" si="26"/>
        <v>0</v>
      </c>
      <c r="AD97" s="305" t="str">
        <f t="shared" si="22"/>
        <v>Jason Lindsey</v>
      </c>
      <c r="AE97" s="303"/>
      <c r="AF97" s="312">
        <v>50</v>
      </c>
      <c r="AL97" s="235">
        <f t="shared" si="23"/>
        <v>300</v>
      </c>
    </row>
    <row r="98" spans="1:38" x14ac:dyDescent="0.25">
      <c r="A98" s="302">
        <v>92</v>
      </c>
      <c r="B98" s="343" t="s">
        <v>997</v>
      </c>
      <c r="C98" s="304" t="s">
        <v>1181</v>
      </c>
      <c r="D98" s="305">
        <v>31</v>
      </c>
      <c r="E98" s="304">
        <v>46074</v>
      </c>
      <c r="F98" s="304" t="s">
        <v>941</v>
      </c>
      <c r="G98" s="305" t="s">
        <v>3</v>
      </c>
      <c r="H98" s="303" t="s">
        <v>433</v>
      </c>
      <c r="I98" s="327" t="s">
        <v>998</v>
      </c>
      <c r="J98" s="542" t="s">
        <v>999</v>
      </c>
      <c r="K98" s="308">
        <v>2178010985</v>
      </c>
      <c r="L98" s="306" t="s">
        <v>1000</v>
      </c>
      <c r="M98" s="321">
        <v>10</v>
      </c>
      <c r="N98" s="305" t="s">
        <v>1001</v>
      </c>
      <c r="O98" s="321" t="s">
        <v>584</v>
      </c>
      <c r="P98" s="321" t="s">
        <v>600</v>
      </c>
      <c r="Q98" s="321">
        <v>1</v>
      </c>
      <c r="R98" s="321"/>
      <c r="S98" s="542" t="s">
        <v>1002</v>
      </c>
      <c r="T98" s="305" t="s">
        <v>19</v>
      </c>
      <c r="U98" s="310">
        <v>300</v>
      </c>
      <c r="V98" s="310">
        <v>9</v>
      </c>
      <c r="W98" s="310">
        <f t="shared" si="28"/>
        <v>291</v>
      </c>
      <c r="X98" s="310"/>
      <c r="Y98" s="311">
        <f t="shared" si="29"/>
        <v>0.03</v>
      </c>
      <c r="Z98" s="310"/>
      <c r="AA98" s="311" t="str">
        <f t="shared" si="24"/>
        <v/>
      </c>
      <c r="AB98" s="310">
        <f t="shared" si="21"/>
        <v>9</v>
      </c>
      <c r="AC98" s="311">
        <f t="shared" si="26"/>
        <v>0.03</v>
      </c>
      <c r="AD98" s="305" t="str">
        <f t="shared" si="22"/>
        <v>Mike McCarthy</v>
      </c>
      <c r="AE98" s="303" t="s">
        <v>323</v>
      </c>
      <c r="AF98" s="312"/>
      <c r="AL98" s="235">
        <f t="shared" si="23"/>
        <v>350</v>
      </c>
    </row>
    <row r="99" spans="1:38" ht="18" customHeight="1" x14ac:dyDescent="0.25">
      <c r="A99" s="302">
        <v>93</v>
      </c>
      <c r="B99" s="343" t="s">
        <v>1005</v>
      </c>
      <c r="C99" s="304" t="s">
        <v>1185</v>
      </c>
      <c r="D99" s="305">
        <v>22</v>
      </c>
      <c r="E99" s="304">
        <v>46076</v>
      </c>
      <c r="F99" s="304" t="s">
        <v>941</v>
      </c>
      <c r="G99" s="305" t="s">
        <v>5</v>
      </c>
      <c r="H99" s="303" t="s">
        <v>1006</v>
      </c>
      <c r="I99" s="327" t="s">
        <v>1007</v>
      </c>
      <c r="J99" s="542" t="s">
        <v>1008</v>
      </c>
      <c r="K99" s="451">
        <v>2174144042</v>
      </c>
      <c r="L99" s="303" t="s">
        <v>1005</v>
      </c>
      <c r="M99" s="321">
        <v>25</v>
      </c>
      <c r="N99" s="305" t="s">
        <v>1010</v>
      </c>
      <c r="O99" s="321" t="s">
        <v>1009</v>
      </c>
      <c r="P99" s="321" t="s">
        <v>500</v>
      </c>
      <c r="Q99" s="321">
        <v>2</v>
      </c>
      <c r="R99" s="321"/>
      <c r="S99" s="321" t="s">
        <v>1011</v>
      </c>
      <c r="T99" s="305" t="s">
        <v>19</v>
      </c>
      <c r="U99" s="310">
        <v>350</v>
      </c>
      <c r="V99" s="310">
        <v>10.45</v>
      </c>
      <c r="W99" s="310">
        <f t="shared" si="28"/>
        <v>339.55</v>
      </c>
      <c r="X99" s="310"/>
      <c r="Y99" s="311">
        <f t="shared" si="29"/>
        <v>2.9857142857142856E-2</v>
      </c>
      <c r="Z99" s="310"/>
      <c r="AA99" s="311" t="str">
        <f t="shared" si="24"/>
        <v/>
      </c>
      <c r="AB99" s="310">
        <f t="shared" si="21"/>
        <v>10.45</v>
      </c>
      <c r="AC99" s="311">
        <f t="shared" si="26"/>
        <v>2.9857142857142856E-2</v>
      </c>
      <c r="AD99" s="305" t="str">
        <f t="shared" si="22"/>
        <v>Paula Crouch</v>
      </c>
      <c r="AE99" s="303" t="s">
        <v>323</v>
      </c>
      <c r="AF99" s="312"/>
      <c r="AL99" s="235">
        <f t="shared" si="23"/>
        <v>350</v>
      </c>
    </row>
    <row r="100" spans="1:38" ht="18" customHeight="1" x14ac:dyDescent="0.25">
      <c r="A100" s="302">
        <v>94</v>
      </c>
      <c r="B100" s="542" t="s">
        <v>1012</v>
      </c>
      <c r="C100" s="539" t="s">
        <v>1183</v>
      </c>
      <c r="D100" s="539">
        <v>11</v>
      </c>
      <c r="E100" s="304">
        <v>46076</v>
      </c>
      <c r="F100" s="304" t="s">
        <v>941</v>
      </c>
      <c r="G100" s="305" t="s">
        <v>5</v>
      </c>
      <c r="H100" s="303" t="s">
        <v>1013</v>
      </c>
      <c r="I100" s="327" t="s">
        <v>1014</v>
      </c>
      <c r="J100" s="542" t="s">
        <v>1015</v>
      </c>
      <c r="K100" s="308">
        <v>2174730175</v>
      </c>
      <c r="L100" s="303" t="s">
        <v>1016</v>
      </c>
      <c r="M100" s="321">
        <v>20</v>
      </c>
      <c r="N100" s="305" t="s">
        <v>1017</v>
      </c>
      <c r="O100" s="321" t="s">
        <v>584</v>
      </c>
      <c r="P100" s="321" t="s">
        <v>500</v>
      </c>
      <c r="Q100" s="321">
        <v>1</v>
      </c>
      <c r="R100" s="321"/>
      <c r="S100" s="321" t="s">
        <v>1018</v>
      </c>
      <c r="T100" s="305" t="s">
        <v>19</v>
      </c>
      <c r="U100" s="310">
        <v>350</v>
      </c>
      <c r="V100" s="310">
        <v>10.45</v>
      </c>
      <c r="W100" s="310">
        <f t="shared" si="28"/>
        <v>339.55</v>
      </c>
      <c r="X100" s="310"/>
      <c r="Y100" s="311">
        <f t="shared" si="29"/>
        <v>2.9857142857142856E-2</v>
      </c>
      <c r="Z100" s="310"/>
      <c r="AA100" s="311" t="str">
        <f t="shared" si="24"/>
        <v/>
      </c>
      <c r="AB100" s="310">
        <f t="shared" si="21"/>
        <v>10.45</v>
      </c>
      <c r="AC100" s="311">
        <f t="shared" si="26"/>
        <v>2.9857142857142856E-2</v>
      </c>
      <c r="AD100" s="305" t="str">
        <f t="shared" si="22"/>
        <v>Shannon Ferholz</v>
      </c>
      <c r="AE100" s="303" t="s">
        <v>323</v>
      </c>
      <c r="AF100" s="312"/>
      <c r="AL100" s="235" t="str">
        <f t="shared" si="23"/>
        <v/>
      </c>
    </row>
    <row r="101" spans="1:38" x14ac:dyDescent="0.2">
      <c r="A101" s="302">
        <v>95</v>
      </c>
      <c r="B101" s="452" t="s">
        <v>1196</v>
      </c>
      <c r="C101" s="453" t="s">
        <v>1185</v>
      </c>
      <c r="D101" s="454" t="s">
        <v>1195</v>
      </c>
      <c r="E101" s="453">
        <v>46076</v>
      </c>
      <c r="F101" s="453" t="s">
        <v>473</v>
      </c>
      <c r="G101" s="454" t="s">
        <v>909</v>
      </c>
      <c r="H101" s="455" t="s">
        <v>1019</v>
      </c>
      <c r="I101" s="456" t="s">
        <v>1020</v>
      </c>
      <c r="J101" s="469" t="s">
        <v>1021</v>
      </c>
      <c r="K101" s="457">
        <v>2172997673</v>
      </c>
      <c r="L101" s="455" t="s">
        <v>1023</v>
      </c>
      <c r="M101" s="458">
        <v>12</v>
      </c>
      <c r="N101" s="454" t="s">
        <v>1024</v>
      </c>
      <c r="O101" s="458" t="s">
        <v>600</v>
      </c>
      <c r="P101" s="458" t="s">
        <v>600</v>
      </c>
      <c r="Q101" s="458">
        <v>8</v>
      </c>
      <c r="R101" s="458"/>
      <c r="S101" s="455" t="s">
        <v>1022</v>
      </c>
      <c r="T101" s="454" t="s">
        <v>909</v>
      </c>
      <c r="U101" s="459">
        <v>0</v>
      </c>
      <c r="V101" s="459"/>
      <c r="W101" s="459">
        <v>0</v>
      </c>
      <c r="X101" s="459"/>
      <c r="Y101" s="460" t="str">
        <f t="shared" si="29"/>
        <v/>
      </c>
      <c r="Z101" s="459"/>
      <c r="AA101" s="460" t="str">
        <f t="shared" si="24"/>
        <v/>
      </c>
      <c r="AB101" s="459">
        <f t="shared" si="21"/>
        <v>0</v>
      </c>
      <c r="AC101" s="460" t="e">
        <f t="shared" si="26"/>
        <v>#DIV/0!</v>
      </c>
      <c r="AD101" s="454" t="str">
        <f t="shared" si="22"/>
        <v>James Weitzel</v>
      </c>
      <c r="AE101" s="455" t="s">
        <v>323</v>
      </c>
      <c r="AF101" s="461"/>
      <c r="AL101" s="235" t="str">
        <f t="shared" si="23"/>
        <v/>
      </c>
    </row>
    <row r="102" spans="1:38" x14ac:dyDescent="0.2">
      <c r="A102" s="302">
        <v>96</v>
      </c>
      <c r="B102" s="452" t="s">
        <v>353</v>
      </c>
      <c r="C102" s="453" t="s">
        <v>1182</v>
      </c>
      <c r="D102" s="454">
        <v>3</v>
      </c>
      <c r="E102" s="453">
        <v>46077</v>
      </c>
      <c r="F102" s="453" t="s">
        <v>473</v>
      </c>
      <c r="G102" s="454" t="s">
        <v>909</v>
      </c>
      <c r="H102" s="455" t="s">
        <v>432</v>
      </c>
      <c r="I102" s="456" t="s">
        <v>1025</v>
      </c>
      <c r="J102" s="470"/>
      <c r="K102" s="455"/>
      <c r="L102" s="455"/>
      <c r="M102" s="458">
        <v>20</v>
      </c>
      <c r="N102" s="454" t="s">
        <v>1028</v>
      </c>
      <c r="O102" s="458"/>
      <c r="P102" s="458"/>
      <c r="Q102" s="458">
        <v>2</v>
      </c>
      <c r="R102" s="458">
        <v>1</v>
      </c>
      <c r="S102" s="458" t="s">
        <v>1088</v>
      </c>
      <c r="T102" s="454"/>
      <c r="U102" s="459">
        <v>0</v>
      </c>
      <c r="V102" s="459"/>
      <c r="W102" s="459">
        <v>0</v>
      </c>
      <c r="X102" s="459"/>
      <c r="Y102" s="460" t="str">
        <f t="shared" si="29"/>
        <v/>
      </c>
      <c r="Z102" s="459"/>
      <c r="AA102" s="460" t="str">
        <f t="shared" si="24"/>
        <v/>
      </c>
      <c r="AB102" s="459">
        <f t="shared" si="21"/>
        <v>0</v>
      </c>
      <c r="AC102" s="460" t="e">
        <f t="shared" si="26"/>
        <v>#DIV/0!</v>
      </c>
      <c r="AD102" s="454" t="str">
        <f t="shared" si="22"/>
        <v>Name O'Shea</v>
      </c>
      <c r="AE102" s="455" t="s">
        <v>323</v>
      </c>
      <c r="AF102" s="461"/>
      <c r="AH102" s="6">
        <v>100</v>
      </c>
      <c r="AI102" s="6">
        <f>COUNTIF(U7:U93,100)</f>
        <v>3</v>
      </c>
      <c r="AL102" s="235" t="str">
        <f t="shared" si="23"/>
        <v/>
      </c>
    </row>
    <row r="103" spans="1:38" ht="18" customHeight="1" x14ac:dyDescent="0.2">
      <c r="A103" s="302">
        <v>97</v>
      </c>
      <c r="B103" s="452" t="s">
        <v>1026</v>
      </c>
      <c r="C103" s="453" t="s">
        <v>1182</v>
      </c>
      <c r="D103" s="454">
        <v>1</v>
      </c>
      <c r="E103" s="453">
        <v>46078</v>
      </c>
      <c r="F103" s="453" t="s">
        <v>473</v>
      </c>
      <c r="G103" s="454" t="s">
        <v>910</v>
      </c>
      <c r="H103" s="455" t="s">
        <v>982</v>
      </c>
      <c r="I103" s="456" t="s">
        <v>1027</v>
      </c>
      <c r="J103" s="470"/>
      <c r="K103" s="455"/>
      <c r="L103" s="455"/>
      <c r="M103" s="458"/>
      <c r="N103" s="454" t="s">
        <v>1028</v>
      </c>
      <c r="O103" s="458"/>
      <c r="P103" s="458"/>
      <c r="Q103" s="458"/>
      <c r="R103" s="458"/>
      <c r="S103" s="458"/>
      <c r="T103" s="454"/>
      <c r="U103" s="459">
        <v>0</v>
      </c>
      <c r="V103" s="459"/>
      <c r="W103" s="459">
        <v>0</v>
      </c>
      <c r="X103" s="459"/>
      <c r="Y103" s="460" t="str">
        <f t="shared" si="29"/>
        <v/>
      </c>
      <c r="Z103" s="459"/>
      <c r="AA103" s="460" t="str">
        <f t="shared" si="24"/>
        <v/>
      </c>
      <c r="AB103" s="459">
        <f t="shared" ref="AB103:AB125" si="30">IF(U103="","",(X103+V103+Z103))</f>
        <v>0</v>
      </c>
      <c r="AC103" s="460" t="str">
        <f t="shared" si="26"/>
        <v/>
      </c>
      <c r="AD103" s="454" t="str">
        <f t="shared" ref="AD103:AD125" si="31">CONCATENATE(H103," ",I103)</f>
        <v>Karen Conn</v>
      </c>
      <c r="AE103" s="455" t="s">
        <v>323</v>
      </c>
      <c r="AF103" s="461" t="str">
        <f>IF(T103="Check",U103,"")</f>
        <v/>
      </c>
      <c r="AL103" s="235" t="str">
        <f t="shared" si="23"/>
        <v/>
      </c>
    </row>
    <row r="104" spans="1:38" ht="18" customHeight="1" x14ac:dyDescent="0.2">
      <c r="A104" s="302">
        <v>98</v>
      </c>
      <c r="B104" s="343" t="s">
        <v>102</v>
      </c>
      <c r="C104" s="304" t="s">
        <v>1186</v>
      </c>
      <c r="D104" s="305" t="s">
        <v>1207</v>
      </c>
      <c r="E104" s="304">
        <v>46078</v>
      </c>
      <c r="F104" s="304" t="s">
        <v>941</v>
      </c>
      <c r="G104" s="305" t="s">
        <v>37</v>
      </c>
      <c r="H104" s="303" t="s">
        <v>1042</v>
      </c>
      <c r="I104" s="327" t="s">
        <v>1043</v>
      </c>
      <c r="J104" s="313"/>
      <c r="K104" s="303"/>
      <c r="L104" s="303"/>
      <c r="M104" s="321"/>
      <c r="N104" s="305" t="s">
        <v>1044</v>
      </c>
      <c r="O104" s="321" t="s">
        <v>584</v>
      </c>
      <c r="P104" s="321" t="s">
        <v>584</v>
      </c>
      <c r="Q104" s="321">
        <v>1</v>
      </c>
      <c r="R104" s="321"/>
      <c r="S104" s="321" t="s">
        <v>1045</v>
      </c>
      <c r="T104" s="305" t="s">
        <v>9</v>
      </c>
      <c r="U104" s="310">
        <v>1000</v>
      </c>
      <c r="V104" s="310"/>
      <c r="W104" s="310">
        <f t="shared" ref="W104:W110" si="32">IF(F104="","",U104-AB104)</f>
        <v>1000</v>
      </c>
      <c r="X104" s="310"/>
      <c r="Y104" s="311" t="str">
        <f t="shared" si="29"/>
        <v/>
      </c>
      <c r="Z104" s="310"/>
      <c r="AA104" s="311" t="str">
        <f t="shared" si="24"/>
        <v/>
      </c>
      <c r="AB104" s="310">
        <f t="shared" si="30"/>
        <v>0</v>
      </c>
      <c r="AC104" s="311">
        <f t="shared" si="26"/>
        <v>0</v>
      </c>
      <c r="AD104" s="305" t="str">
        <f t="shared" si="31"/>
        <v>Chick Fritz</v>
      </c>
      <c r="AE104" s="303" t="s">
        <v>323</v>
      </c>
      <c r="AF104" s="312">
        <f>IF(T104="Check",U104,"")</f>
        <v>1000</v>
      </c>
      <c r="AL104" s="235" t="str">
        <f t="shared" si="23"/>
        <v/>
      </c>
    </row>
    <row r="105" spans="1:38" ht="18" customHeight="1" x14ac:dyDescent="0.25">
      <c r="A105" s="302">
        <v>99</v>
      </c>
      <c r="B105" s="343" t="s">
        <v>245</v>
      </c>
      <c r="C105" s="304" t="s">
        <v>1183</v>
      </c>
      <c r="D105" s="305">
        <v>6</v>
      </c>
      <c r="E105" s="304">
        <v>46079</v>
      </c>
      <c r="F105" s="304" t="s">
        <v>941</v>
      </c>
      <c r="G105" s="305" t="s">
        <v>523</v>
      </c>
      <c r="H105" s="303" t="s">
        <v>1006</v>
      </c>
      <c r="I105" s="327" t="s">
        <v>1046</v>
      </c>
      <c r="J105" s="542" t="s">
        <v>1047</v>
      </c>
      <c r="K105" s="308">
        <v>2177892360</v>
      </c>
      <c r="L105" s="303" t="s">
        <v>1048</v>
      </c>
      <c r="M105" s="321">
        <v>20</v>
      </c>
      <c r="N105" s="305"/>
      <c r="O105" s="321" t="s">
        <v>584</v>
      </c>
      <c r="P105" s="321" t="s">
        <v>584</v>
      </c>
      <c r="Q105" s="321">
        <v>1</v>
      </c>
      <c r="R105" s="321"/>
      <c r="S105" s="303" t="s">
        <v>1049</v>
      </c>
      <c r="T105" s="305"/>
      <c r="U105" s="310">
        <v>100</v>
      </c>
      <c r="V105" s="310">
        <v>3.2</v>
      </c>
      <c r="W105" s="310">
        <f t="shared" si="32"/>
        <v>96.8</v>
      </c>
      <c r="X105" s="310"/>
      <c r="Y105" s="311">
        <f t="shared" si="29"/>
        <v>3.2000000000000001E-2</v>
      </c>
      <c r="Z105" s="310"/>
      <c r="AA105" s="311" t="str">
        <f t="shared" si="24"/>
        <v/>
      </c>
      <c r="AB105" s="310">
        <f t="shared" si="30"/>
        <v>3.2</v>
      </c>
      <c r="AC105" s="311">
        <f t="shared" si="26"/>
        <v>3.2000000000000001E-2</v>
      </c>
      <c r="AD105" s="305" t="str">
        <f t="shared" si="31"/>
        <v>Paula Antonacci</v>
      </c>
      <c r="AE105" s="303" t="s">
        <v>323</v>
      </c>
      <c r="AF105" s="312" t="str">
        <f>IF(T105="Check",U105,"")</f>
        <v/>
      </c>
      <c r="AL105" s="235" t="str">
        <f t="shared" ref="AL105:AL112" si="33">IF(T106="Online - Stripe",U106,"")</f>
        <v/>
      </c>
    </row>
    <row r="106" spans="1:38" ht="18" customHeight="1" x14ac:dyDescent="0.25">
      <c r="A106" s="302">
        <v>100</v>
      </c>
      <c r="B106" s="425" t="s">
        <v>1050</v>
      </c>
      <c r="C106" s="314" t="s">
        <v>1181</v>
      </c>
      <c r="D106" s="315">
        <v>6</v>
      </c>
      <c r="E106" s="314">
        <v>46079</v>
      </c>
      <c r="F106" s="314"/>
      <c r="G106" s="315" t="s">
        <v>3</v>
      </c>
      <c r="H106" s="316" t="s">
        <v>1051</v>
      </c>
      <c r="I106" s="426" t="s">
        <v>1052</v>
      </c>
      <c r="J106" s="541" t="s">
        <v>1053</v>
      </c>
      <c r="K106" s="427">
        <v>2174815645</v>
      </c>
      <c r="L106" s="316" t="s">
        <v>1054</v>
      </c>
      <c r="M106" s="317">
        <v>20</v>
      </c>
      <c r="N106" s="315" t="s">
        <v>1056</v>
      </c>
      <c r="O106" s="317" t="s">
        <v>584</v>
      </c>
      <c r="P106" s="317" t="s">
        <v>600</v>
      </c>
      <c r="Q106" s="317"/>
      <c r="R106" s="317"/>
      <c r="S106" s="541" t="s">
        <v>1055</v>
      </c>
      <c r="T106" s="315" t="s">
        <v>9</v>
      </c>
      <c r="U106" s="318">
        <v>300</v>
      </c>
      <c r="V106" s="318"/>
      <c r="W106" s="318" t="str">
        <f t="shared" si="32"/>
        <v/>
      </c>
      <c r="X106" s="318"/>
      <c r="Y106" s="319" t="str">
        <f t="shared" si="29"/>
        <v/>
      </c>
      <c r="Z106" s="318"/>
      <c r="AA106" s="319" t="str">
        <f t="shared" ref="AA106:AA113" si="34">IF(Z106&lt;&gt;"",(Z106/U106),"")</f>
        <v/>
      </c>
      <c r="AB106" s="318">
        <f t="shared" si="30"/>
        <v>0</v>
      </c>
      <c r="AC106" s="319">
        <f t="shared" si="26"/>
        <v>0</v>
      </c>
      <c r="AD106" s="315" t="str">
        <f t="shared" si="31"/>
        <v>Janae Best</v>
      </c>
      <c r="AE106" s="316" t="s">
        <v>323</v>
      </c>
      <c r="AF106" s="320">
        <f>IF(T106="Check",U106,"")</f>
        <v>300</v>
      </c>
      <c r="AL106" s="235">
        <f t="shared" si="33"/>
        <v>75</v>
      </c>
    </row>
    <row r="107" spans="1:38" ht="18" customHeight="1" x14ac:dyDescent="0.25">
      <c r="A107" s="302">
        <v>101</v>
      </c>
      <c r="B107" s="343" t="s">
        <v>76</v>
      </c>
      <c r="C107" s="304" t="s">
        <v>1210</v>
      </c>
      <c r="D107" s="305" t="s">
        <v>1209</v>
      </c>
      <c r="E107" s="304">
        <v>46079</v>
      </c>
      <c r="F107" s="304" t="s">
        <v>941</v>
      </c>
      <c r="G107" s="305"/>
      <c r="H107" s="303" t="s">
        <v>1058</v>
      </c>
      <c r="I107" s="327" t="s">
        <v>1059</v>
      </c>
      <c r="J107" s="542" t="s">
        <v>1060</v>
      </c>
      <c r="K107" s="308">
        <v>2177857943</v>
      </c>
      <c r="L107" s="303" t="s">
        <v>1061</v>
      </c>
      <c r="M107" s="321">
        <v>20</v>
      </c>
      <c r="N107" s="306" t="s">
        <v>1062</v>
      </c>
      <c r="O107" s="321" t="s">
        <v>584</v>
      </c>
      <c r="P107" s="321" t="s">
        <v>584</v>
      </c>
      <c r="Q107" s="321">
        <v>3</v>
      </c>
      <c r="R107" s="321"/>
      <c r="S107" s="303" t="s">
        <v>1063</v>
      </c>
      <c r="T107" s="305" t="s">
        <v>19</v>
      </c>
      <c r="U107" s="310">
        <v>75</v>
      </c>
      <c r="V107" s="310">
        <v>2.48</v>
      </c>
      <c r="W107" s="310">
        <f t="shared" si="32"/>
        <v>72.52</v>
      </c>
      <c r="X107" s="310"/>
      <c r="Y107" s="311">
        <f t="shared" si="29"/>
        <v>3.3066666666666668E-2</v>
      </c>
      <c r="Z107" s="310"/>
      <c r="AA107" s="311" t="str">
        <f t="shared" si="34"/>
        <v/>
      </c>
      <c r="AB107" s="310">
        <f t="shared" si="30"/>
        <v>2.48</v>
      </c>
      <c r="AC107" s="311">
        <f t="shared" si="26"/>
        <v>3.3066666666666668E-2</v>
      </c>
      <c r="AD107" s="305" t="str">
        <f t="shared" si="31"/>
        <v>Joe Crain</v>
      </c>
      <c r="AE107" s="303" t="s">
        <v>323</v>
      </c>
      <c r="AF107" s="312" t="str">
        <f>IF(T107="Check",U107,"")</f>
        <v/>
      </c>
      <c r="AL107" s="235">
        <f t="shared" si="33"/>
        <v>325</v>
      </c>
    </row>
    <row r="108" spans="1:38" x14ac:dyDescent="0.25">
      <c r="A108" s="302">
        <v>102</v>
      </c>
      <c r="B108" s="343" t="s">
        <v>1067</v>
      </c>
      <c r="C108" s="304" t="s">
        <v>1181</v>
      </c>
      <c r="D108" s="305">
        <v>42</v>
      </c>
      <c r="E108" s="304">
        <v>46079</v>
      </c>
      <c r="F108" s="304" t="s">
        <v>941</v>
      </c>
      <c r="G108" s="305" t="s">
        <v>3</v>
      </c>
      <c r="H108" s="303" t="s">
        <v>1064</v>
      </c>
      <c r="I108" s="327" t="s">
        <v>1065</v>
      </c>
      <c r="J108" s="542" t="s">
        <v>1066</v>
      </c>
      <c r="K108" s="308">
        <v>2175449889</v>
      </c>
      <c r="L108" s="303" t="s">
        <v>1068</v>
      </c>
      <c r="M108" s="321">
        <v>20</v>
      </c>
      <c r="N108" s="305"/>
      <c r="O108" s="321" t="s">
        <v>584</v>
      </c>
      <c r="P108" s="321" t="s">
        <v>584</v>
      </c>
      <c r="Q108" s="321">
        <v>2</v>
      </c>
      <c r="R108" s="321"/>
      <c r="S108" s="303" t="s">
        <v>1069</v>
      </c>
      <c r="T108" s="305" t="s">
        <v>19</v>
      </c>
      <c r="U108" s="310">
        <v>325</v>
      </c>
      <c r="V108" s="310">
        <v>9.73</v>
      </c>
      <c r="W108" s="310">
        <f t="shared" si="32"/>
        <v>315.27</v>
      </c>
      <c r="X108" s="310"/>
      <c r="Y108" s="311">
        <f t="shared" si="29"/>
        <v>2.9938461538461539E-2</v>
      </c>
      <c r="Z108" s="310"/>
      <c r="AA108" s="311" t="str">
        <f t="shared" si="34"/>
        <v/>
      </c>
      <c r="AB108" s="310">
        <f t="shared" si="30"/>
        <v>9.73</v>
      </c>
      <c r="AC108" s="311">
        <f t="shared" si="26"/>
        <v>2.9938461538461539E-2</v>
      </c>
      <c r="AD108" s="305" t="str">
        <f t="shared" si="31"/>
        <v>Kellie Follis</v>
      </c>
      <c r="AE108" s="303" t="s">
        <v>323</v>
      </c>
      <c r="AF108" s="312"/>
      <c r="AL108" s="235" t="str">
        <f t="shared" si="33"/>
        <v/>
      </c>
    </row>
    <row r="109" spans="1:38" x14ac:dyDescent="0.2">
      <c r="A109" s="302">
        <v>103</v>
      </c>
      <c r="B109" s="343" t="s">
        <v>1081</v>
      </c>
      <c r="C109" s="304" t="s">
        <v>1181</v>
      </c>
      <c r="D109" s="305">
        <v>29</v>
      </c>
      <c r="E109" s="304">
        <v>46079</v>
      </c>
      <c r="F109" s="304" t="s">
        <v>941</v>
      </c>
      <c r="G109" s="305" t="s">
        <v>4</v>
      </c>
      <c r="H109" s="303" t="s">
        <v>1070</v>
      </c>
      <c r="I109" s="327" t="s">
        <v>1071</v>
      </c>
      <c r="J109" s="313" t="s">
        <v>1072</v>
      </c>
      <c r="K109" s="308">
        <v>2176527866</v>
      </c>
      <c r="L109" s="303" t="s">
        <v>1073</v>
      </c>
      <c r="M109" s="321">
        <v>10</v>
      </c>
      <c r="N109" s="305" t="s">
        <v>1074</v>
      </c>
      <c r="O109" s="321" t="s">
        <v>584</v>
      </c>
      <c r="P109" s="321" t="s">
        <v>584</v>
      </c>
      <c r="Q109" s="321">
        <v>1</v>
      </c>
      <c r="R109" s="321">
        <v>1</v>
      </c>
      <c r="S109" s="321" t="s">
        <v>1075</v>
      </c>
      <c r="T109" s="305" t="s">
        <v>26</v>
      </c>
      <c r="U109" s="310">
        <v>50</v>
      </c>
      <c r="V109" s="310"/>
      <c r="W109" s="310">
        <f t="shared" si="32"/>
        <v>50</v>
      </c>
      <c r="X109" s="310"/>
      <c r="Y109" s="311" t="str">
        <f t="shared" si="29"/>
        <v/>
      </c>
      <c r="Z109" s="310"/>
      <c r="AA109" s="311" t="str">
        <f t="shared" si="34"/>
        <v/>
      </c>
      <c r="AB109" s="310">
        <f t="shared" si="30"/>
        <v>0</v>
      </c>
      <c r="AC109" s="311">
        <f t="shared" si="26"/>
        <v>0</v>
      </c>
      <c r="AD109" s="305" t="str">
        <f t="shared" si="31"/>
        <v>Steve Lakin</v>
      </c>
      <c r="AE109" s="303" t="s">
        <v>29</v>
      </c>
      <c r="AF109" s="312"/>
      <c r="AL109" s="235">
        <f t="shared" si="33"/>
        <v>75</v>
      </c>
    </row>
    <row r="110" spans="1:38" ht="18" customHeight="1" x14ac:dyDescent="0.25">
      <c r="A110" s="302">
        <v>104</v>
      </c>
      <c r="B110" s="343" t="s">
        <v>1076</v>
      </c>
      <c r="C110" s="304" t="s">
        <v>1181</v>
      </c>
      <c r="D110" s="305">
        <v>40</v>
      </c>
      <c r="E110" s="304">
        <v>46080</v>
      </c>
      <c r="F110" s="304" t="s">
        <v>941</v>
      </c>
      <c r="G110" s="305" t="s">
        <v>4</v>
      </c>
      <c r="H110" s="303" t="s">
        <v>1077</v>
      </c>
      <c r="I110" s="327" t="s">
        <v>1078</v>
      </c>
      <c r="J110" s="313"/>
      <c r="K110" s="451">
        <v>2177532600</v>
      </c>
      <c r="L110" s="542" t="s">
        <v>1079</v>
      </c>
      <c r="M110" s="321"/>
      <c r="N110" s="305"/>
      <c r="O110" s="321" t="s">
        <v>584</v>
      </c>
      <c r="P110" s="321" t="s">
        <v>584</v>
      </c>
      <c r="Q110" s="321">
        <v>3</v>
      </c>
      <c r="R110" s="321"/>
      <c r="S110" s="321" t="s">
        <v>1080</v>
      </c>
      <c r="T110" s="305" t="s">
        <v>19</v>
      </c>
      <c r="U110" s="310">
        <v>75</v>
      </c>
      <c r="V110" s="310">
        <v>2.48</v>
      </c>
      <c r="W110" s="310">
        <f t="shared" si="32"/>
        <v>72.52</v>
      </c>
      <c r="X110" s="310"/>
      <c r="Y110" s="311">
        <f t="shared" si="29"/>
        <v>3.3066666666666668E-2</v>
      </c>
      <c r="Z110" s="310"/>
      <c r="AA110" s="311" t="str">
        <f t="shared" si="34"/>
        <v/>
      </c>
      <c r="AB110" s="310">
        <f t="shared" si="30"/>
        <v>2.48</v>
      </c>
      <c r="AC110" s="311">
        <f t="shared" si="26"/>
        <v>3.3066666666666668E-2</v>
      </c>
      <c r="AD110" s="305" t="str">
        <f t="shared" si="31"/>
        <v>Katie Farrance</v>
      </c>
      <c r="AE110" s="303" t="s">
        <v>323</v>
      </c>
      <c r="AF110" s="312"/>
      <c r="AL110" s="235" t="str">
        <f t="shared" si="33"/>
        <v/>
      </c>
    </row>
    <row r="111" spans="1:38" ht="18" customHeight="1" x14ac:dyDescent="0.25">
      <c r="A111" s="302">
        <v>105</v>
      </c>
      <c r="B111" s="373" t="s">
        <v>1084</v>
      </c>
      <c r="C111" s="360" t="s">
        <v>1183</v>
      </c>
      <c r="D111" s="362">
        <v>16</v>
      </c>
      <c r="E111" s="360">
        <v>46080</v>
      </c>
      <c r="F111" s="360" t="s">
        <v>712</v>
      </c>
      <c r="G111" s="362" t="s">
        <v>24</v>
      </c>
      <c r="H111" s="363" t="s">
        <v>1085</v>
      </c>
      <c r="I111" s="364" t="s">
        <v>1019</v>
      </c>
      <c r="J111" s="567" t="s">
        <v>1190</v>
      </c>
      <c r="K111" s="494">
        <v>2177254697</v>
      </c>
      <c r="L111" s="363" t="s">
        <v>1086</v>
      </c>
      <c r="M111" s="367">
        <v>36</v>
      </c>
      <c r="N111" s="362"/>
      <c r="O111" s="367" t="s">
        <v>584</v>
      </c>
      <c r="P111" s="367" t="s">
        <v>600</v>
      </c>
      <c r="Q111" s="367">
        <v>1</v>
      </c>
      <c r="R111" s="367">
        <v>1</v>
      </c>
      <c r="S111" s="367" t="s">
        <v>1087</v>
      </c>
      <c r="T111" s="362" t="s">
        <v>31</v>
      </c>
      <c r="U111" s="368"/>
      <c r="V111" s="368"/>
      <c r="W111" s="368">
        <f>IF(F111&lt;&gt;"PAID",0,U111-AB111)</f>
        <v>0</v>
      </c>
      <c r="X111" s="368"/>
      <c r="Y111" s="371" t="str">
        <f t="shared" si="29"/>
        <v/>
      </c>
      <c r="Z111" s="368"/>
      <c r="AA111" s="371" t="str">
        <f t="shared" si="34"/>
        <v/>
      </c>
      <c r="AB111" s="368" t="str">
        <f t="shared" si="30"/>
        <v/>
      </c>
      <c r="AC111" s="371" t="str">
        <f t="shared" si="26"/>
        <v/>
      </c>
      <c r="AD111" s="362" t="str">
        <f t="shared" si="31"/>
        <v>Emerson James</v>
      </c>
      <c r="AE111" s="363" t="s">
        <v>323</v>
      </c>
      <c r="AF111" s="372"/>
      <c r="AL111" s="235">
        <f t="shared" si="33"/>
        <v>300</v>
      </c>
    </row>
    <row r="112" spans="1:38" x14ac:dyDescent="0.25">
      <c r="A112" s="302">
        <v>106</v>
      </c>
      <c r="B112" s="343" t="s">
        <v>1089</v>
      </c>
      <c r="C112" s="304" t="s">
        <v>1184</v>
      </c>
      <c r="D112" s="305">
        <v>28</v>
      </c>
      <c r="E112" s="304">
        <v>46080</v>
      </c>
      <c r="F112" s="304" t="s">
        <v>941</v>
      </c>
      <c r="G112" s="305" t="s">
        <v>3</v>
      </c>
      <c r="H112" s="542" t="s">
        <v>1090</v>
      </c>
      <c r="I112" s="542" t="s">
        <v>1091</v>
      </c>
      <c r="J112" s="542" t="s">
        <v>1092</v>
      </c>
      <c r="K112" s="308">
        <v>2176228809</v>
      </c>
      <c r="L112" s="303" t="s">
        <v>1093</v>
      </c>
      <c r="M112" s="321">
        <v>15</v>
      </c>
      <c r="N112" s="305"/>
      <c r="O112" s="321" t="s">
        <v>584</v>
      </c>
      <c r="P112" s="321" t="s">
        <v>584</v>
      </c>
      <c r="Q112" s="321">
        <v>1</v>
      </c>
      <c r="R112" s="321"/>
      <c r="S112" s="321" t="s">
        <v>1094</v>
      </c>
      <c r="T112" s="305" t="s">
        <v>19</v>
      </c>
      <c r="U112" s="310">
        <v>300</v>
      </c>
      <c r="V112" s="310">
        <v>9</v>
      </c>
      <c r="W112" s="310">
        <f t="shared" ref="W112:W125" si="35">IF(F112="","",U112-AB112)</f>
        <v>291</v>
      </c>
      <c r="X112" s="310"/>
      <c r="Y112" s="311">
        <f t="shared" si="29"/>
        <v>0.03</v>
      </c>
      <c r="Z112" s="310"/>
      <c r="AA112" s="311" t="str">
        <f t="shared" si="34"/>
        <v/>
      </c>
      <c r="AB112" s="310">
        <f t="shared" si="30"/>
        <v>9</v>
      </c>
      <c r="AC112" s="311">
        <f t="shared" si="26"/>
        <v>0.03</v>
      </c>
      <c r="AD112" s="305" t="str">
        <f t="shared" si="31"/>
        <v>KAETLYN RUTHERFORD</v>
      </c>
      <c r="AE112" s="303" t="s">
        <v>323</v>
      </c>
      <c r="AF112" s="312"/>
      <c r="AL112" s="235">
        <f t="shared" si="33"/>
        <v>300</v>
      </c>
    </row>
    <row r="113" spans="1:38" x14ac:dyDescent="0.25">
      <c r="A113" s="302">
        <v>107</v>
      </c>
      <c r="B113" s="343" t="s">
        <v>1095</v>
      </c>
      <c r="C113" s="304" t="s">
        <v>1181</v>
      </c>
      <c r="D113" s="305">
        <v>14</v>
      </c>
      <c r="E113" s="304">
        <v>46080</v>
      </c>
      <c r="F113" s="304" t="s">
        <v>941</v>
      </c>
      <c r="G113" s="305" t="s">
        <v>1096</v>
      </c>
      <c r="H113" s="303" t="s">
        <v>1097</v>
      </c>
      <c r="I113" s="327" t="s">
        <v>1098</v>
      </c>
      <c r="J113" s="542" t="s">
        <v>1099</v>
      </c>
      <c r="K113" s="451">
        <v>2174185750</v>
      </c>
      <c r="L113" s="303" t="s">
        <v>1100</v>
      </c>
      <c r="M113" s="321">
        <v>5</v>
      </c>
      <c r="N113" s="305" t="s">
        <v>1101</v>
      </c>
      <c r="O113" s="321" t="s">
        <v>600</v>
      </c>
      <c r="P113" s="321" t="s">
        <v>845</v>
      </c>
      <c r="Q113" s="321">
        <v>2</v>
      </c>
      <c r="R113" s="321"/>
      <c r="S113" s="321" t="s">
        <v>1102</v>
      </c>
      <c r="T113" s="305" t="s">
        <v>19</v>
      </c>
      <c r="U113" s="310">
        <v>300</v>
      </c>
      <c r="V113" s="310">
        <v>9</v>
      </c>
      <c r="W113" s="310">
        <f t="shared" si="35"/>
        <v>291</v>
      </c>
      <c r="X113" s="310"/>
      <c r="Y113" s="311">
        <f t="shared" si="29"/>
        <v>0.03</v>
      </c>
      <c r="Z113" s="310"/>
      <c r="AA113" s="311" t="str">
        <f t="shared" si="34"/>
        <v/>
      </c>
      <c r="AB113" s="310">
        <f t="shared" si="30"/>
        <v>9</v>
      </c>
      <c r="AC113" s="311">
        <f>IF(G120="Free","",IF(AB113&lt;&gt;"",(AB113/U113),""))</f>
        <v>0.03</v>
      </c>
      <c r="AD113" s="305" t="str">
        <f t="shared" si="31"/>
        <v>Jessica Jasper</v>
      </c>
      <c r="AE113" s="303" t="s">
        <v>323</v>
      </c>
      <c r="AF113" s="312"/>
      <c r="AL113" s="235"/>
    </row>
    <row r="114" spans="1:38" x14ac:dyDescent="0.25">
      <c r="A114" s="302">
        <v>108</v>
      </c>
      <c r="B114" s="343" t="s">
        <v>1103</v>
      </c>
      <c r="C114" s="304" t="s">
        <v>1181</v>
      </c>
      <c r="D114" s="305">
        <v>36</v>
      </c>
      <c r="E114" s="304">
        <v>46081</v>
      </c>
      <c r="F114" s="304" t="s">
        <v>941</v>
      </c>
      <c r="G114" s="305" t="s">
        <v>3</v>
      </c>
      <c r="H114" s="303" t="s">
        <v>571</v>
      </c>
      <c r="I114" s="327" t="s">
        <v>1104</v>
      </c>
      <c r="J114" s="542" t="s">
        <v>1105</v>
      </c>
      <c r="K114" s="451">
        <v>3098269319</v>
      </c>
      <c r="L114" s="303" t="s">
        <v>1107</v>
      </c>
      <c r="M114" s="321">
        <v>8</v>
      </c>
      <c r="N114" s="305"/>
      <c r="O114" s="321" t="s">
        <v>584</v>
      </c>
      <c r="P114" s="321" t="s">
        <v>584</v>
      </c>
      <c r="Q114" s="321">
        <v>2</v>
      </c>
      <c r="R114" s="321"/>
      <c r="S114" s="321" t="s">
        <v>1106</v>
      </c>
      <c r="T114" s="305" t="s">
        <v>19</v>
      </c>
      <c r="U114" s="310">
        <v>300</v>
      </c>
      <c r="V114" s="310">
        <v>9</v>
      </c>
      <c r="W114" s="310">
        <f t="shared" si="35"/>
        <v>291</v>
      </c>
      <c r="X114" s="310"/>
      <c r="Y114" s="311">
        <f t="shared" si="29"/>
        <v>0.03</v>
      </c>
      <c r="Z114" s="310"/>
      <c r="AA114" s="311"/>
      <c r="AB114" s="310">
        <f t="shared" si="30"/>
        <v>9</v>
      </c>
      <c r="AC114" s="311">
        <f t="shared" ref="AC114:AC122" si="36">IF(G130="Free","",IF(AB114&lt;&gt;"",(AB114/U114),""))</f>
        <v>0.03</v>
      </c>
      <c r="AD114" s="305" t="str">
        <f t="shared" si="31"/>
        <v>Ryan Tarter</v>
      </c>
      <c r="AE114" s="303" t="s">
        <v>323</v>
      </c>
      <c r="AF114" s="312"/>
      <c r="AL114" s="235"/>
    </row>
    <row r="115" spans="1:38" ht="18" customHeight="1" x14ac:dyDescent="0.25">
      <c r="A115" s="302">
        <v>109</v>
      </c>
      <c r="B115" s="343" t="s">
        <v>157</v>
      </c>
      <c r="C115" s="304" t="s">
        <v>1186</v>
      </c>
      <c r="D115" s="305" t="s">
        <v>1208</v>
      </c>
      <c r="E115" s="304">
        <v>46081</v>
      </c>
      <c r="F115" s="304" t="s">
        <v>941</v>
      </c>
      <c r="G115" s="305" t="s">
        <v>5</v>
      </c>
      <c r="H115" s="545" t="s">
        <v>1108</v>
      </c>
      <c r="I115" s="327" t="s">
        <v>1109</v>
      </c>
      <c r="J115" s="542" t="s">
        <v>1110</v>
      </c>
      <c r="K115" s="451">
        <v>2176523531</v>
      </c>
      <c r="L115" s="303" t="s">
        <v>1111</v>
      </c>
      <c r="M115" s="321">
        <v>25</v>
      </c>
      <c r="N115" s="305"/>
      <c r="O115" s="321" t="s">
        <v>1112</v>
      </c>
      <c r="P115" s="321" t="s">
        <v>584</v>
      </c>
      <c r="Q115" s="321">
        <v>1</v>
      </c>
      <c r="R115" s="321"/>
      <c r="S115" s="321" t="s">
        <v>1113</v>
      </c>
      <c r="T115" s="305" t="s">
        <v>19</v>
      </c>
      <c r="U115" s="310">
        <v>350</v>
      </c>
      <c r="V115" s="310">
        <v>10.45</v>
      </c>
      <c r="W115" s="310">
        <f t="shared" si="35"/>
        <v>339.55</v>
      </c>
      <c r="X115" s="310"/>
      <c r="Y115" s="311">
        <f t="shared" si="29"/>
        <v>2.9857142857142856E-2</v>
      </c>
      <c r="Z115" s="310"/>
      <c r="AA115" s="311"/>
      <c r="AB115" s="310">
        <f t="shared" si="30"/>
        <v>10.45</v>
      </c>
      <c r="AC115" s="311">
        <f t="shared" si="36"/>
        <v>2.9857142857142856E-2</v>
      </c>
      <c r="AD115" s="305" t="str">
        <f t="shared" si="31"/>
        <v>Lakeisha Purchase</v>
      </c>
      <c r="AE115" s="303" t="s">
        <v>323</v>
      </c>
      <c r="AF115" s="312"/>
      <c r="AL115" s="235"/>
    </row>
    <row r="116" spans="1:38" x14ac:dyDescent="0.25">
      <c r="A116" s="302">
        <v>110</v>
      </c>
      <c r="B116" s="343" t="s">
        <v>1114</v>
      </c>
      <c r="C116" s="304" t="s">
        <v>1181</v>
      </c>
      <c r="D116" s="305">
        <v>25</v>
      </c>
      <c r="E116" s="304">
        <v>46081</v>
      </c>
      <c r="F116" s="304" t="s">
        <v>941</v>
      </c>
      <c r="G116" s="305" t="s">
        <v>4</v>
      </c>
      <c r="H116" s="303" t="s">
        <v>1</v>
      </c>
      <c r="I116" s="327" t="s">
        <v>1115</v>
      </c>
      <c r="J116" s="542" t="s">
        <v>1116</v>
      </c>
      <c r="K116" s="451">
        <v>2178236696</v>
      </c>
      <c r="L116" s="303" t="s">
        <v>1117</v>
      </c>
      <c r="M116" s="321">
        <v>3</v>
      </c>
      <c r="N116" s="305" t="s">
        <v>1118</v>
      </c>
      <c r="O116" s="321" t="s">
        <v>584</v>
      </c>
      <c r="P116" s="321" t="s">
        <v>500</v>
      </c>
      <c r="Q116" s="321">
        <v>1</v>
      </c>
      <c r="R116" s="321"/>
      <c r="S116" s="321"/>
      <c r="T116" s="305" t="s">
        <v>19</v>
      </c>
      <c r="U116" s="310">
        <v>50</v>
      </c>
      <c r="V116" s="310">
        <v>1.75</v>
      </c>
      <c r="W116" s="310">
        <f t="shared" si="35"/>
        <v>48.25</v>
      </c>
      <c r="X116" s="310"/>
      <c r="Y116" s="311">
        <f t="shared" si="29"/>
        <v>3.5000000000000003E-2</v>
      </c>
      <c r="Z116" s="310"/>
      <c r="AA116" s="311"/>
      <c r="AB116" s="310">
        <f t="shared" si="30"/>
        <v>1.75</v>
      </c>
      <c r="AC116" s="311">
        <f t="shared" si="36"/>
        <v>3.5000000000000003E-2</v>
      </c>
      <c r="AD116" s="305" t="str">
        <f t="shared" si="31"/>
        <v>Hannah Harris</v>
      </c>
      <c r="AE116" s="303" t="s">
        <v>323</v>
      </c>
      <c r="AF116" s="312"/>
      <c r="AL116" s="235"/>
    </row>
    <row r="117" spans="1:38" x14ac:dyDescent="0.25">
      <c r="A117" s="302">
        <v>111</v>
      </c>
      <c r="B117" s="343" t="s">
        <v>1119</v>
      </c>
      <c r="C117" s="304" t="s">
        <v>1183</v>
      </c>
      <c r="D117" s="305">
        <v>12</v>
      </c>
      <c r="E117" s="304">
        <v>46081</v>
      </c>
      <c r="F117" s="304" t="s">
        <v>941</v>
      </c>
      <c r="G117" s="305" t="s">
        <v>4</v>
      </c>
      <c r="H117" s="303" t="s">
        <v>1120</v>
      </c>
      <c r="I117" s="327" t="s">
        <v>1121</v>
      </c>
      <c r="J117" s="542" t="s">
        <v>1122</v>
      </c>
      <c r="K117" s="451">
        <v>2177415233</v>
      </c>
      <c r="L117" s="303" t="s">
        <v>1123</v>
      </c>
      <c r="M117" s="321">
        <v>25</v>
      </c>
      <c r="N117" s="306" t="s">
        <v>1124</v>
      </c>
      <c r="O117" s="321" t="s">
        <v>584</v>
      </c>
      <c r="P117" s="321" t="s">
        <v>600</v>
      </c>
      <c r="Q117" s="321">
        <v>1</v>
      </c>
      <c r="R117" s="321"/>
      <c r="S117" s="321" t="s">
        <v>1125</v>
      </c>
      <c r="T117" s="305" t="s">
        <v>19</v>
      </c>
      <c r="U117" s="310">
        <v>100</v>
      </c>
      <c r="V117" s="310">
        <v>3.2</v>
      </c>
      <c r="W117" s="310">
        <f t="shared" si="35"/>
        <v>96.8</v>
      </c>
      <c r="X117" s="310"/>
      <c r="Y117" s="311">
        <f t="shared" si="29"/>
        <v>3.2000000000000001E-2</v>
      </c>
      <c r="Z117" s="310"/>
      <c r="AA117" s="311"/>
      <c r="AB117" s="310">
        <f t="shared" si="30"/>
        <v>3.2</v>
      </c>
      <c r="AC117" s="311">
        <f t="shared" si="36"/>
        <v>3.2000000000000001E-2</v>
      </c>
      <c r="AD117" s="305" t="str">
        <f t="shared" si="31"/>
        <v>Britney Dyer</v>
      </c>
      <c r="AE117" s="303" t="s">
        <v>323</v>
      </c>
      <c r="AF117" s="312"/>
      <c r="AL117" s="235"/>
    </row>
    <row r="118" spans="1:38" ht="18" customHeight="1" x14ac:dyDescent="0.25">
      <c r="A118" s="302">
        <v>112</v>
      </c>
      <c r="B118" s="343" t="s">
        <v>1126</v>
      </c>
      <c r="C118" s="304" t="s">
        <v>1181</v>
      </c>
      <c r="D118" s="305">
        <v>39</v>
      </c>
      <c r="E118" s="304">
        <v>46081</v>
      </c>
      <c r="F118" s="304" t="s">
        <v>941</v>
      </c>
      <c r="G118" s="305" t="s">
        <v>3</v>
      </c>
      <c r="H118" s="303" t="s">
        <v>1127</v>
      </c>
      <c r="I118" s="327" t="s">
        <v>1128</v>
      </c>
      <c r="J118" s="545" t="s">
        <v>1129</v>
      </c>
      <c r="K118" s="451">
        <v>2174419633</v>
      </c>
      <c r="L118" s="303" t="s">
        <v>1130</v>
      </c>
      <c r="M118" s="321">
        <v>10</v>
      </c>
      <c r="N118" s="305"/>
      <c r="O118" s="321" t="s">
        <v>584</v>
      </c>
      <c r="P118" s="321" t="s">
        <v>584</v>
      </c>
      <c r="Q118" s="321"/>
      <c r="R118" s="321"/>
      <c r="S118" s="321"/>
      <c r="T118" s="305" t="s">
        <v>19</v>
      </c>
      <c r="U118" s="310">
        <v>300</v>
      </c>
      <c r="V118" s="310">
        <v>9</v>
      </c>
      <c r="W118" s="310">
        <f t="shared" si="35"/>
        <v>291</v>
      </c>
      <c r="X118" s="310"/>
      <c r="Y118" s="311">
        <f t="shared" si="29"/>
        <v>0.03</v>
      </c>
      <c r="Z118" s="310"/>
      <c r="AA118" s="311"/>
      <c r="AB118" s="310">
        <f t="shared" si="30"/>
        <v>9</v>
      </c>
      <c r="AC118" s="311">
        <f t="shared" si="36"/>
        <v>0.03</v>
      </c>
      <c r="AD118" s="305" t="str">
        <f t="shared" si="31"/>
        <v>Kody Parrish</v>
      </c>
      <c r="AE118" s="303" t="s">
        <v>323</v>
      </c>
      <c r="AF118" s="312"/>
      <c r="AL118" s="235"/>
    </row>
    <row r="119" spans="1:38" x14ac:dyDescent="0.25">
      <c r="A119" s="302">
        <v>113</v>
      </c>
      <c r="B119" s="343" t="s">
        <v>1131</v>
      </c>
      <c r="C119" s="304" t="s">
        <v>1181</v>
      </c>
      <c r="D119" s="305">
        <v>4</v>
      </c>
      <c r="E119" s="304">
        <v>46081</v>
      </c>
      <c r="F119" s="304" t="s">
        <v>941</v>
      </c>
      <c r="G119" s="305" t="s">
        <v>4</v>
      </c>
      <c r="H119" s="303" t="s">
        <v>1132</v>
      </c>
      <c r="I119" s="327" t="s">
        <v>1133</v>
      </c>
      <c r="J119" s="542" t="s">
        <v>1134</v>
      </c>
      <c r="K119" s="451">
        <v>2174751724</v>
      </c>
      <c r="L119" s="303" t="s">
        <v>1135</v>
      </c>
      <c r="M119" s="321">
        <v>25</v>
      </c>
      <c r="N119" s="305" t="s">
        <v>1136</v>
      </c>
      <c r="O119" s="321" t="s">
        <v>584</v>
      </c>
      <c r="P119" s="321" t="s">
        <v>584</v>
      </c>
      <c r="Q119" s="321"/>
      <c r="R119" s="321"/>
      <c r="S119" s="321"/>
      <c r="T119" s="305" t="s">
        <v>19</v>
      </c>
      <c r="U119" s="310">
        <v>50</v>
      </c>
      <c r="V119" s="310">
        <v>1.75</v>
      </c>
      <c r="W119" s="310">
        <f t="shared" si="35"/>
        <v>48.25</v>
      </c>
      <c r="X119" s="310"/>
      <c r="Y119" s="311">
        <f t="shared" si="29"/>
        <v>3.5000000000000003E-2</v>
      </c>
      <c r="Z119" s="310"/>
      <c r="AA119" s="311"/>
      <c r="AB119" s="310">
        <f t="shared" si="30"/>
        <v>1.75</v>
      </c>
      <c r="AC119" s="311">
        <f t="shared" si="36"/>
        <v>3.5000000000000003E-2</v>
      </c>
      <c r="AD119" s="305" t="str">
        <f t="shared" si="31"/>
        <v>Saramanda Hall</v>
      </c>
      <c r="AE119" s="303" t="s">
        <v>323</v>
      </c>
      <c r="AF119" s="312"/>
    </row>
    <row r="120" spans="1:38" ht="18" customHeight="1" x14ac:dyDescent="0.25">
      <c r="A120" s="302">
        <v>114</v>
      </c>
      <c r="B120" s="343" t="s">
        <v>1142</v>
      </c>
      <c r="C120" s="304" t="s">
        <v>1181</v>
      </c>
      <c r="D120" s="305">
        <v>3</v>
      </c>
      <c r="E120" s="304">
        <v>46083</v>
      </c>
      <c r="F120" s="304" t="s">
        <v>941</v>
      </c>
      <c r="G120" s="305" t="s">
        <v>4</v>
      </c>
      <c r="H120" s="303" t="s">
        <v>1143</v>
      </c>
      <c r="I120" s="327" t="s">
        <v>1144</v>
      </c>
      <c r="J120" s="542" t="s">
        <v>1145</v>
      </c>
      <c r="K120" s="451">
        <v>2174940100</v>
      </c>
      <c r="L120" s="303" t="s">
        <v>1146</v>
      </c>
      <c r="M120" s="321">
        <v>2</v>
      </c>
      <c r="N120" s="305"/>
      <c r="O120" s="321" t="s">
        <v>584</v>
      </c>
      <c r="P120" s="321" t="s">
        <v>584</v>
      </c>
      <c r="Q120" s="321">
        <v>1</v>
      </c>
      <c r="R120" s="321"/>
      <c r="S120" s="546" t="s">
        <v>1147</v>
      </c>
      <c r="T120" s="305" t="s">
        <v>19</v>
      </c>
      <c r="U120" s="310">
        <v>50</v>
      </c>
      <c r="V120" s="310">
        <v>1.75</v>
      </c>
      <c r="W120" s="310">
        <f t="shared" si="35"/>
        <v>48.25</v>
      </c>
      <c r="X120" s="310"/>
      <c r="Y120" s="311">
        <f t="shared" si="29"/>
        <v>3.5000000000000003E-2</v>
      </c>
      <c r="Z120" s="310"/>
      <c r="AA120" s="311"/>
      <c r="AB120" s="310">
        <f t="shared" si="30"/>
        <v>1.75</v>
      </c>
      <c r="AC120" s="311">
        <f t="shared" si="36"/>
        <v>3.5000000000000003E-2</v>
      </c>
      <c r="AD120" s="305" t="str">
        <f t="shared" si="31"/>
        <v>Kerry Ingram</v>
      </c>
      <c r="AE120" s="303" t="s">
        <v>323</v>
      </c>
      <c r="AF120" s="388" t="str">
        <f t="shared" ref="AF120:AF125" si="37">IF(T120="Check",U120,"")</f>
        <v/>
      </c>
    </row>
    <row r="121" spans="1:38" ht="18" customHeight="1" x14ac:dyDescent="0.25">
      <c r="A121" s="302">
        <v>115</v>
      </c>
      <c r="B121" s="343" t="s">
        <v>1214</v>
      </c>
      <c r="C121" s="304" t="s">
        <v>1184</v>
      </c>
      <c r="D121" s="305" t="s">
        <v>1207</v>
      </c>
      <c r="E121" s="304">
        <v>46086</v>
      </c>
      <c r="F121" s="304" t="s">
        <v>941</v>
      </c>
      <c r="G121" s="305" t="s">
        <v>4</v>
      </c>
      <c r="H121" s="303" t="s">
        <v>1150</v>
      </c>
      <c r="I121" s="327" t="s">
        <v>1151</v>
      </c>
      <c r="J121" s="542" t="s">
        <v>1152</v>
      </c>
      <c r="K121" s="451">
        <v>2173418187</v>
      </c>
      <c r="L121" s="303" t="s">
        <v>1153</v>
      </c>
      <c r="M121" s="321">
        <v>20</v>
      </c>
      <c r="N121" s="306" t="s">
        <v>1154</v>
      </c>
      <c r="O121" s="321" t="s">
        <v>584</v>
      </c>
      <c r="P121" s="321" t="s">
        <v>600</v>
      </c>
      <c r="Q121" s="321">
        <v>1</v>
      </c>
      <c r="R121" s="321"/>
      <c r="S121" s="546"/>
      <c r="T121" s="305" t="s">
        <v>19</v>
      </c>
      <c r="U121" s="310">
        <v>50</v>
      </c>
      <c r="V121" s="310">
        <v>1.75</v>
      </c>
      <c r="W121" s="310">
        <f t="shared" si="35"/>
        <v>48.25</v>
      </c>
      <c r="X121" s="310"/>
      <c r="Y121" s="311">
        <f t="shared" si="29"/>
        <v>3.5000000000000003E-2</v>
      </c>
      <c r="Z121" s="310"/>
      <c r="AA121" s="311"/>
      <c r="AB121" s="310">
        <f t="shared" si="30"/>
        <v>1.75</v>
      </c>
      <c r="AC121" s="311">
        <f t="shared" si="36"/>
        <v>3.5000000000000003E-2</v>
      </c>
      <c r="AD121" s="305" t="str">
        <f t="shared" si="31"/>
        <v>Adam Pallai</v>
      </c>
      <c r="AE121" s="303" t="s">
        <v>323</v>
      </c>
      <c r="AF121" s="388" t="str">
        <f t="shared" si="37"/>
        <v/>
      </c>
    </row>
    <row r="122" spans="1:38" ht="18" customHeight="1" x14ac:dyDescent="0.25">
      <c r="A122" s="302">
        <v>116</v>
      </c>
      <c r="B122" s="343" t="s">
        <v>1155</v>
      </c>
      <c r="C122" s="304" t="s">
        <v>1181</v>
      </c>
      <c r="D122" s="305">
        <v>2</v>
      </c>
      <c r="E122" s="304">
        <v>46086</v>
      </c>
      <c r="F122" s="304" t="s">
        <v>941</v>
      </c>
      <c r="G122" s="305" t="s">
        <v>5</v>
      </c>
      <c r="H122" s="303" t="s">
        <v>1077</v>
      </c>
      <c r="I122" s="327" t="s">
        <v>1156</v>
      </c>
      <c r="J122" s="542" t="s">
        <v>1157</v>
      </c>
      <c r="K122" s="451">
        <v>8478280651</v>
      </c>
      <c r="L122" s="303" t="s">
        <v>1158</v>
      </c>
      <c r="M122" s="321">
        <v>20</v>
      </c>
      <c r="N122" s="305"/>
      <c r="O122" s="321" t="s">
        <v>584</v>
      </c>
      <c r="P122" s="321" t="s">
        <v>584</v>
      </c>
      <c r="Q122" s="321">
        <v>1</v>
      </c>
      <c r="R122" s="321">
        <v>1</v>
      </c>
      <c r="S122" s="546"/>
      <c r="T122" s="305" t="s">
        <v>19</v>
      </c>
      <c r="U122" s="310">
        <v>350</v>
      </c>
      <c r="V122" s="310">
        <v>9</v>
      </c>
      <c r="W122" s="310">
        <f t="shared" si="35"/>
        <v>341</v>
      </c>
      <c r="X122" s="310"/>
      <c r="Y122" s="311">
        <f t="shared" si="29"/>
        <v>2.5714285714285714E-2</v>
      </c>
      <c r="Z122" s="310"/>
      <c r="AA122" s="311"/>
      <c r="AB122" s="310">
        <f t="shared" si="30"/>
        <v>9</v>
      </c>
      <c r="AC122" s="311">
        <f t="shared" si="36"/>
        <v>2.5714285714285714E-2</v>
      </c>
      <c r="AD122" s="305" t="str">
        <f t="shared" si="31"/>
        <v>Katie Peterson</v>
      </c>
      <c r="AE122" s="303" t="s">
        <v>323</v>
      </c>
      <c r="AF122" s="388" t="str">
        <f t="shared" si="37"/>
        <v/>
      </c>
    </row>
    <row r="123" spans="1:38" ht="18" customHeight="1" x14ac:dyDescent="0.25">
      <c r="A123" s="302">
        <v>117</v>
      </c>
      <c r="B123" s="452" t="s">
        <v>1193</v>
      </c>
      <c r="C123" s="553" t="s">
        <v>1185</v>
      </c>
      <c r="D123" s="413">
        <v>2</v>
      </c>
      <c r="E123" s="553"/>
      <c r="F123" s="553"/>
      <c r="G123" s="413" t="s">
        <v>909</v>
      </c>
      <c r="H123" s="554"/>
      <c r="I123" s="555"/>
      <c r="J123" s="556"/>
      <c r="K123" s="557"/>
      <c r="L123" s="554"/>
      <c r="M123" s="558"/>
      <c r="N123" s="413"/>
      <c r="O123" s="558"/>
      <c r="P123" s="558"/>
      <c r="Q123" s="558">
        <v>1</v>
      </c>
      <c r="R123" s="558"/>
      <c r="S123" s="559"/>
      <c r="T123" s="413" t="s">
        <v>909</v>
      </c>
      <c r="U123" s="560"/>
      <c r="V123" s="560"/>
      <c r="W123" s="560" t="str">
        <f t="shared" si="35"/>
        <v/>
      </c>
      <c r="X123" s="560"/>
      <c r="Y123" s="561" t="str">
        <f t="shared" si="29"/>
        <v/>
      </c>
      <c r="Z123" s="560"/>
      <c r="AA123" s="561"/>
      <c r="AB123" s="560" t="str">
        <f t="shared" si="30"/>
        <v/>
      </c>
      <c r="AC123" s="561" t="str">
        <f>IF(G140="Free","",IF(AB123&lt;&gt;"",(AB123/U123),""))</f>
        <v/>
      </c>
      <c r="AD123" s="413" t="str">
        <f t="shared" si="31"/>
        <v xml:space="preserve"> </v>
      </c>
      <c r="AE123" s="554"/>
      <c r="AF123" s="562" t="str">
        <f t="shared" si="37"/>
        <v/>
      </c>
    </row>
    <row r="124" spans="1:38" x14ac:dyDescent="0.25">
      <c r="A124" s="302">
        <v>118</v>
      </c>
      <c r="B124" s="343" t="s">
        <v>1194</v>
      </c>
      <c r="C124" s="304" t="s">
        <v>1185</v>
      </c>
      <c r="D124" s="305">
        <v>4</v>
      </c>
      <c r="E124" s="304"/>
      <c r="F124" s="304"/>
      <c r="G124" s="305"/>
      <c r="H124" s="303"/>
      <c r="I124" s="327"/>
      <c r="J124" s="542"/>
      <c r="K124" s="451"/>
      <c r="L124" s="303"/>
      <c r="M124" s="321"/>
      <c r="N124" s="305"/>
      <c r="O124" s="321"/>
      <c r="P124" s="321"/>
      <c r="Q124" s="321"/>
      <c r="R124" s="321"/>
      <c r="S124" s="546"/>
      <c r="T124" s="305"/>
      <c r="U124" s="310"/>
      <c r="V124" s="310"/>
      <c r="W124" s="310" t="str">
        <f t="shared" si="35"/>
        <v/>
      </c>
      <c r="X124" s="310"/>
      <c r="Y124" s="311" t="str">
        <f t="shared" si="29"/>
        <v/>
      </c>
      <c r="Z124" s="310"/>
      <c r="AA124" s="311"/>
      <c r="AB124" s="310" t="str">
        <f t="shared" si="30"/>
        <v/>
      </c>
      <c r="AC124" s="311" t="str">
        <f>IF(G141="Free","",IF(AB124&lt;&gt;"",(AB124/U124),""))</f>
        <v/>
      </c>
      <c r="AD124" s="305" t="str">
        <f t="shared" si="31"/>
        <v xml:space="preserve"> </v>
      </c>
      <c r="AE124" s="303"/>
      <c r="AF124" s="388" t="str">
        <f t="shared" si="37"/>
        <v/>
      </c>
    </row>
    <row r="125" spans="1:38" x14ac:dyDescent="0.25">
      <c r="A125" s="302">
        <v>119</v>
      </c>
      <c r="B125" s="452" t="s">
        <v>72</v>
      </c>
      <c r="C125" s="453" t="s">
        <v>1185</v>
      </c>
      <c r="D125" s="454" t="s">
        <v>1197</v>
      </c>
      <c r="E125" s="453"/>
      <c r="F125" s="453"/>
      <c r="G125" s="454"/>
      <c r="H125" s="455"/>
      <c r="I125" s="456"/>
      <c r="J125" s="544"/>
      <c r="K125" s="563"/>
      <c r="L125" s="455"/>
      <c r="M125" s="458"/>
      <c r="N125" s="454"/>
      <c r="O125" s="458"/>
      <c r="P125" s="458"/>
      <c r="Q125" s="458"/>
      <c r="R125" s="458"/>
      <c r="S125" s="564"/>
      <c r="T125" s="454"/>
      <c r="U125" s="459"/>
      <c r="V125" s="459"/>
      <c r="W125" s="459" t="str">
        <f t="shared" si="35"/>
        <v/>
      </c>
      <c r="X125" s="459"/>
      <c r="Y125" s="460" t="str">
        <f t="shared" si="29"/>
        <v/>
      </c>
      <c r="Z125" s="459"/>
      <c r="AA125" s="460"/>
      <c r="AB125" s="459" t="str">
        <f t="shared" si="30"/>
        <v/>
      </c>
      <c r="AC125" s="460" t="str">
        <f>IF(G142="Free","",IF(AB125&lt;&gt;"",(AB125/U125),""))</f>
        <v/>
      </c>
      <c r="AD125" s="454" t="str">
        <f t="shared" si="31"/>
        <v xml:space="preserve"> </v>
      </c>
      <c r="AE125" s="455"/>
      <c r="AF125" s="461" t="str">
        <f t="shared" si="37"/>
        <v/>
      </c>
    </row>
    <row r="126" spans="1:38" x14ac:dyDescent="0.25">
      <c r="A126" s="570"/>
      <c r="B126" s="571" t="s">
        <v>68</v>
      </c>
      <c r="C126" s="572" t="s">
        <v>1185</v>
      </c>
      <c r="D126" s="573">
        <v>5</v>
      </c>
      <c r="E126" s="572"/>
      <c r="F126" s="572"/>
      <c r="G126" s="573"/>
      <c r="H126" s="574"/>
      <c r="I126" s="575"/>
      <c r="J126" s="576"/>
      <c r="K126" s="577"/>
      <c r="L126" s="574"/>
      <c r="M126" s="578"/>
      <c r="N126" s="573"/>
      <c r="O126" s="578"/>
      <c r="P126" s="578"/>
      <c r="Q126" s="578"/>
      <c r="R126" s="578"/>
      <c r="S126" s="579"/>
      <c r="T126" s="573"/>
      <c r="U126" s="580"/>
      <c r="V126" s="580"/>
      <c r="W126" s="580"/>
      <c r="X126" s="580"/>
      <c r="Y126" s="581"/>
      <c r="Z126" s="580"/>
      <c r="AA126" s="581"/>
      <c r="AB126" s="580"/>
      <c r="AC126" s="581"/>
      <c r="AD126" s="573"/>
      <c r="AE126" s="574"/>
      <c r="AF126" s="582"/>
    </row>
    <row r="127" spans="1:38" ht="18.75" thickBot="1" x14ac:dyDescent="0.3">
      <c r="A127" s="498">
        <v>120</v>
      </c>
      <c r="B127" s="499"/>
      <c r="C127" s="500"/>
      <c r="D127" s="501"/>
      <c r="E127" s="500"/>
      <c r="F127" s="500"/>
      <c r="G127" s="501"/>
      <c r="H127" s="502"/>
      <c r="I127" s="503"/>
      <c r="J127" s="547"/>
      <c r="K127" s="504"/>
      <c r="L127" s="502"/>
      <c r="M127" s="505"/>
      <c r="N127" s="501"/>
      <c r="O127" s="505"/>
      <c r="P127" s="505"/>
      <c r="Q127" s="505"/>
      <c r="R127" s="505"/>
      <c r="S127" s="548"/>
      <c r="T127" s="501"/>
      <c r="U127" s="506"/>
      <c r="V127" s="506"/>
      <c r="W127" s="506" t="str">
        <f>IF(F127="","",U127-AB127)</f>
        <v/>
      </c>
      <c r="X127" s="506"/>
      <c r="Y127" s="507" t="str">
        <f>IF(V127&lt;&gt;"",(V127/U127),"")</f>
        <v/>
      </c>
      <c r="Z127" s="506"/>
      <c r="AA127" s="507"/>
      <c r="AB127" s="506" t="str">
        <f>IF(U127="","",(X127+V127+Z127))</f>
        <v/>
      </c>
      <c r="AC127" s="507" t="str">
        <f>IF(G143="Free","",IF(AB127&lt;&gt;"",(AB127/U127),""))</f>
        <v/>
      </c>
      <c r="AD127" s="501" t="str">
        <f>CONCATENATE(H127," ",I127)</f>
        <v xml:space="preserve"> </v>
      </c>
      <c r="AE127" s="502"/>
      <c r="AF127" s="495" t="str">
        <f>IF(T127="Check",U127,"")</f>
        <v/>
      </c>
    </row>
    <row r="128" spans="1:38" ht="18.75" thickTop="1" x14ac:dyDescent="0.25">
      <c r="A128" s="588"/>
      <c r="B128" s="589"/>
      <c r="C128" s="590"/>
      <c r="D128" s="591"/>
      <c r="E128" s="590"/>
      <c r="F128" s="590"/>
      <c r="G128" s="591"/>
      <c r="H128" s="592"/>
      <c r="I128" s="593"/>
      <c r="J128" s="594"/>
      <c r="K128" s="595"/>
      <c r="L128" s="592"/>
      <c r="M128" s="596"/>
      <c r="N128" s="591"/>
      <c r="O128" s="596"/>
      <c r="P128" s="596"/>
      <c r="Q128" s="596"/>
      <c r="R128" s="596"/>
      <c r="S128" s="597"/>
      <c r="T128" s="591"/>
      <c r="U128" s="598"/>
      <c r="V128" s="598"/>
      <c r="W128" s="598"/>
      <c r="X128" s="598"/>
      <c r="Y128" s="599"/>
      <c r="Z128" s="598"/>
      <c r="AA128" s="599"/>
      <c r="AB128" s="598"/>
      <c r="AC128" s="599"/>
      <c r="AD128" s="591"/>
      <c r="AE128" s="592"/>
      <c r="AF128" s="600"/>
    </row>
    <row r="129" spans="1:38" x14ac:dyDescent="0.25">
      <c r="A129" s="588"/>
      <c r="B129" s="589"/>
      <c r="C129" s="590"/>
      <c r="D129" s="591"/>
      <c r="E129" s="590"/>
      <c r="F129" s="590"/>
      <c r="G129" s="591"/>
      <c r="H129" s="592"/>
      <c r="I129" s="593"/>
      <c r="J129" s="594"/>
      <c r="K129" s="595"/>
      <c r="L129" s="592"/>
      <c r="M129" s="596"/>
      <c r="N129" s="591"/>
      <c r="O129" s="596"/>
      <c r="P129" s="596"/>
      <c r="Q129" s="596"/>
      <c r="R129" s="596"/>
      <c r="S129" s="597"/>
      <c r="T129" s="591"/>
      <c r="U129" s="598"/>
      <c r="V129" s="598"/>
      <c r="W129" s="598"/>
      <c r="X129" s="598"/>
      <c r="Y129" s="599"/>
      <c r="Z129" s="598"/>
      <c r="AA129" s="599"/>
      <c r="AB129" s="598"/>
      <c r="AC129" s="599"/>
      <c r="AD129" s="591"/>
      <c r="AE129" s="592"/>
      <c r="AF129" s="600"/>
    </row>
    <row r="130" spans="1:38" x14ac:dyDescent="0.2">
      <c r="A130" s="483"/>
      <c r="B130" s="484"/>
      <c r="C130" s="486"/>
      <c r="D130" s="486"/>
      <c r="E130" s="485"/>
      <c r="F130" s="486"/>
      <c r="G130" s="486"/>
      <c r="H130" s="484"/>
      <c r="I130" s="484"/>
      <c r="J130" s="487"/>
      <c r="K130" s="488"/>
      <c r="L130" s="484"/>
      <c r="M130" s="489"/>
      <c r="N130" s="484"/>
      <c r="O130" s="489"/>
      <c r="P130" s="489"/>
      <c r="Q130" s="486"/>
      <c r="R130" s="486"/>
      <c r="S130" s="486"/>
      <c r="T130" s="486"/>
      <c r="U130" s="490"/>
      <c r="V130" s="490"/>
      <c r="W130" s="490"/>
      <c r="X130" s="490"/>
      <c r="Y130" s="490"/>
      <c r="Z130" s="490"/>
      <c r="AA130" s="490"/>
      <c r="AB130" s="490"/>
      <c r="AC130" s="491"/>
      <c r="AD130" s="486"/>
      <c r="AE130" s="484"/>
      <c r="AF130" s="492"/>
    </row>
    <row r="131" spans="1:38" x14ac:dyDescent="0.2">
      <c r="A131" s="287"/>
      <c r="B131" s="247" t="s">
        <v>343</v>
      </c>
      <c r="C131" s="247"/>
      <c r="D131" s="247"/>
      <c r="E131" s="289"/>
      <c r="F131" s="15"/>
      <c r="G131" s="15"/>
      <c r="H131" s="5"/>
      <c r="I131" s="5"/>
      <c r="J131" s="290"/>
      <c r="K131" s="291"/>
      <c r="L131" s="5"/>
      <c r="M131" s="463">
        <f>SUM(M7:M130)</f>
        <v>2605</v>
      </c>
      <c r="N131" s="5"/>
      <c r="O131" s="463"/>
      <c r="P131" s="463"/>
      <c r="Q131" s="15">
        <f>SUM(Q7:Q130)</f>
        <v>177</v>
      </c>
      <c r="R131" s="15">
        <f>SUM(R7:R130)</f>
        <v>32</v>
      </c>
      <c r="S131" s="15"/>
      <c r="T131" s="32"/>
      <c r="U131" s="9">
        <f>SUM(U7:U130)</f>
        <v>20100</v>
      </c>
      <c r="V131" s="9">
        <f>SUM(V7:V130)</f>
        <v>481.2</v>
      </c>
      <c r="W131" s="9">
        <f>SUM(W7:W130)</f>
        <v>18848.999999999996</v>
      </c>
      <c r="X131" s="9">
        <f>SUM(X7:X130)</f>
        <v>27.549999999999997</v>
      </c>
      <c r="Y131" s="9"/>
      <c r="Z131" s="9">
        <f>SUM(Z7:Z130)</f>
        <v>242.25</v>
      </c>
      <c r="AA131" s="9"/>
      <c r="AB131" s="9">
        <f>SUM(AB7:AB130)</f>
        <v>751.00000000000023</v>
      </c>
      <c r="AC131" s="293"/>
      <c r="AD131" s="15"/>
      <c r="AE131" s="5"/>
      <c r="AF131" s="496">
        <f>SUM(AF7:AF130)</f>
        <v>3850</v>
      </c>
    </row>
    <row r="132" spans="1:38" ht="18.75" thickBot="1" x14ac:dyDescent="0.25">
      <c r="A132" s="464"/>
      <c r="B132" s="465" t="s">
        <v>305</v>
      </c>
      <c r="C132" s="465"/>
      <c r="D132" s="465"/>
      <c r="E132" s="465" t="str">
        <f t="shared" ref="E132:M132" si="38">E6</f>
        <v>Date Registered</v>
      </c>
      <c r="F132" s="465" t="str">
        <f t="shared" si="38"/>
        <v>PAID?</v>
      </c>
      <c r="G132" s="465" t="str">
        <f t="shared" si="38"/>
        <v>Entry TYPE</v>
      </c>
      <c r="H132" s="465" t="str">
        <f t="shared" si="38"/>
        <v>First Name</v>
      </c>
      <c r="I132" s="465" t="str">
        <f t="shared" si="38"/>
        <v>Last Name</v>
      </c>
      <c r="J132" s="465" t="str">
        <f t="shared" si="38"/>
        <v>Email</v>
      </c>
      <c r="K132" s="466" t="str">
        <f t="shared" si="38"/>
        <v>Phone</v>
      </c>
      <c r="L132" s="467" t="str">
        <f t="shared" si="38"/>
        <v>Narrative</v>
      </c>
      <c r="M132" s="465" t="str">
        <f t="shared" si="38"/>
        <v xml:space="preserve">Marchers </v>
      </c>
      <c r="N132" s="467"/>
      <c r="O132" s="465"/>
      <c r="P132" s="465"/>
      <c r="Q132" s="465" t="str">
        <f>Q6</f>
        <v xml:space="preserve">Vehicles </v>
      </c>
      <c r="R132" s="465" t="str">
        <f>R6</f>
        <v>Trailers?</v>
      </c>
      <c r="S132" s="465" t="str">
        <f>S6</f>
        <v>Vehicle Description</v>
      </c>
      <c r="T132" s="465" t="str">
        <f>T6</f>
        <v>Pay TYPE</v>
      </c>
      <c r="U132" s="465" t="str">
        <f>U6</f>
        <v>Charged</v>
      </c>
      <c r="V132" s="465"/>
      <c r="W132" s="465" t="str">
        <f>W6</f>
        <v>Received</v>
      </c>
      <c r="X132" s="465"/>
      <c r="Y132" s="465"/>
      <c r="Z132" s="465"/>
      <c r="AA132" s="465"/>
      <c r="AB132" s="465" t="str">
        <f>AB6</f>
        <v>TOTAL FEES</v>
      </c>
      <c r="AC132" s="465" t="str">
        <f>AC6</f>
        <v>TOTAL Bank %</v>
      </c>
      <c r="AD132" s="465" t="str">
        <f>AD6</f>
        <v>Paid by who</v>
      </c>
      <c r="AE132" s="465" t="str">
        <f>AE6</f>
        <v>Registered At</v>
      </c>
      <c r="AF132" s="468"/>
      <c r="AL132" s="6">
        <f>SUM(AL7:AL119)</f>
        <v>14400</v>
      </c>
    </row>
    <row r="133" spans="1:38" ht="18.75" thickTop="1" x14ac:dyDescent="0.2">
      <c r="AB133" s="310"/>
    </row>
    <row r="145" spans="1:32" x14ac:dyDescent="0.2">
      <c r="A145" s="6" t="s">
        <v>1148</v>
      </c>
      <c r="B145" s="389" t="s">
        <v>586</v>
      </c>
      <c r="C145" s="390"/>
      <c r="D145" s="391"/>
      <c r="E145" s="390">
        <v>46037</v>
      </c>
      <c r="F145" s="391" t="str">
        <f>IF(W145&lt;&gt;0,"Paid", " ")</f>
        <v xml:space="preserve"> </v>
      </c>
      <c r="G145" s="391" t="s">
        <v>3</v>
      </c>
      <c r="H145" s="392" t="s">
        <v>587</v>
      </c>
      <c r="I145" s="393" t="s">
        <v>588</v>
      </c>
      <c r="J145" s="394" t="s">
        <v>589</v>
      </c>
      <c r="K145" s="395">
        <v>2175532788</v>
      </c>
      <c r="L145" s="392" t="s">
        <v>590</v>
      </c>
      <c r="M145" s="396">
        <v>45</v>
      </c>
      <c r="N145" s="397" t="s">
        <v>591</v>
      </c>
      <c r="O145" s="396" t="s">
        <v>606</v>
      </c>
      <c r="P145" s="396" t="s">
        <v>494</v>
      </c>
      <c r="Q145" s="396">
        <v>1</v>
      </c>
      <c r="R145" s="396"/>
      <c r="S145" s="396" t="s">
        <v>605</v>
      </c>
      <c r="T145" s="391" t="s">
        <v>9</v>
      </c>
      <c r="U145" s="338">
        <v>300</v>
      </c>
      <c r="V145" s="338"/>
      <c r="W145" s="318"/>
      <c r="X145" s="338"/>
      <c r="Y145" s="338"/>
      <c r="Z145" s="338"/>
      <c r="AA145" s="339" t="str">
        <f t="shared" ref="AA145" si="39">IF(Z145&lt;&gt;"",(Z145/U145),"")</f>
        <v/>
      </c>
      <c r="AB145" s="340">
        <f t="shared" ref="AB145" si="40">IF(U145="","",(X145+V145+Z145))</f>
        <v>0</v>
      </c>
      <c r="AC145" s="398">
        <f t="shared" ref="AC145" si="41">IF(AB145&lt;&gt;"",(AB145/U145),"")</f>
        <v>0</v>
      </c>
      <c r="AD145" s="391" t="str">
        <f t="shared" ref="AD145" si="42">CONCATENATE(H145," ",I145)</f>
        <v>Gina Russell</v>
      </c>
      <c r="AE145" s="392" t="s">
        <v>323</v>
      </c>
      <c r="AF145" s="399"/>
    </row>
  </sheetData>
  <sortState xmlns:xlrd2="http://schemas.microsoft.com/office/spreadsheetml/2017/richdata2" ref="B7:AF86">
    <sortCondition ref="E7:E86"/>
  </sortState>
  <dataValidations count="7">
    <dataValidation type="list" allowBlank="1" showInputMessage="1" showErrorMessage="1" sqref="T11" xr:uid="{D62C55F2-1041-446A-8515-75708BE0A161}">
      <formula1>$AI$7:$AI$12</formula1>
    </dataValidation>
    <dataValidation type="list" allowBlank="1" showInputMessage="1" showErrorMessage="1" sqref="G61:G76 G46:G59 G21 G78:G112 G145 G23:G44 G7:G19" xr:uid="{BABD12D6-9544-4856-B3D9-9D83FC9D6A99}">
      <formula1>$AH$7:$AH$16</formula1>
    </dataValidation>
    <dataValidation type="list" allowBlank="1" showInputMessage="1" showErrorMessage="1" sqref="G22 G60 G77 G45 G20" xr:uid="{78184276-1F03-4231-B8D6-E6FFA3FB2DAA}">
      <formula1>$AH$7:$AH$15</formula1>
    </dataValidation>
    <dataValidation type="list" allowBlank="1" showInputMessage="1" showErrorMessage="1" sqref="AE145 AE7:AE129" xr:uid="{F2937921-897E-4E01-9C4F-B2457E63481D}">
      <formula1>$AJ$7:$AJ$11</formula1>
    </dataValidation>
    <dataValidation type="list" allowBlank="1" showInputMessage="1" showErrorMessage="1" sqref="T20 T22 T24 T27:T29 T35:T36 T40 T52 T58 T46 T145" xr:uid="{3C7A84C2-FEEF-487C-BF75-C604B23FC71B}">
      <formula1>$AI$7:$AI$13</formula1>
    </dataValidation>
    <dataValidation type="list" allowBlank="1" showInputMessage="1" showErrorMessage="1" sqref="T12:T19 T21 T23 T25:T26 T30:T34 T37:T39 T41:T45 T47:T51 T53:T57 T7:T10 T59:T129" xr:uid="{EAB0A9FA-6010-4E95-8684-156CF6726AD3}">
      <formula1>$AI$7:$AI$14</formula1>
    </dataValidation>
    <dataValidation type="list" allowBlank="1" showInputMessage="1" showErrorMessage="1" sqref="G9 G113:G129" xr:uid="{6D846F9D-75F6-4DE2-A463-CCF6911E0FE2}">
      <formula1>$AH$8:$AH$17</formula1>
    </dataValidation>
  </dataValidations>
  <hyperlinks>
    <hyperlink ref="J28" r:id="rId1" xr:uid="{E5B08F5C-EDB0-473C-B5F6-861AEDAE4342}"/>
    <hyperlink ref="J49" r:id="rId2" xr:uid="{AB465ECE-D128-42C3-99BB-514AABC245A8}"/>
    <hyperlink ref="J69" r:id="rId3" xr:uid="{D8DFEA32-1B75-4780-A1B6-4859486B276D}"/>
    <hyperlink ref="J13" r:id="rId4" xr:uid="{0944D41A-2CD9-46AC-AF9B-8052C90E7F32}"/>
    <hyperlink ref="J48" r:id="rId5" xr:uid="{734B0BF1-66AE-4B57-91BF-0BAAF8FF775A}"/>
    <hyperlink ref="J54" r:id="rId6" xr:uid="{360B692A-50D4-4613-8E8D-2C056EA20435}"/>
  </hyperlinks>
  <pageMargins left="0.7" right="0.7" top="0.75" bottom="0.75" header="0.3" footer="0.3"/>
  <pageSetup orientation="portrait" r:id="rId7"/>
  <ignoredErrors>
    <ignoredError sqref="D51 D53 D79 D81 D104" numberStoredAsText="1"/>
  </ignoredErrors>
  <legacyDrawing r:id="rId8"/>
  <webPublishItems count="1">
    <webPublishItem id="12511" divId="Entries-as-of-2026_12511" sourceType="sheet" destinationFile="C:\WinPEx86\Entries-as-of-2026HTML.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16E99-093C-44D0-BAD7-8836114CBF69}">
  <dimension ref="B6:AD129"/>
  <sheetViews>
    <sheetView showZeros="0" topLeftCell="A8" zoomScale="70" zoomScaleNormal="70" workbookViewId="0">
      <selection activeCell="A8" sqref="A8"/>
    </sheetView>
  </sheetViews>
  <sheetFormatPr defaultRowHeight="15" x14ac:dyDescent="0.2"/>
  <cols>
    <col min="2" max="2" width="34.88671875" customWidth="1"/>
    <col min="3" max="3" width="24.5546875" style="201" customWidth="1"/>
    <col min="5" max="5" width="22.88671875" customWidth="1"/>
    <col min="6" max="6" width="13.44140625" customWidth="1"/>
    <col min="7" max="7" width="12.88671875" customWidth="1"/>
    <col min="9" max="9" width="17" customWidth="1"/>
    <col min="10" max="10" width="20.88671875" customWidth="1"/>
    <col min="11" max="11" width="15.88671875" customWidth="1"/>
    <col min="12" max="12" width="15.44140625" customWidth="1"/>
    <col min="13" max="13" width="15.109375" customWidth="1"/>
    <col min="17" max="17" width="41.6640625" customWidth="1"/>
    <col min="18" max="18" width="23.109375" customWidth="1"/>
    <col min="19" max="19" width="13.88671875" customWidth="1"/>
    <col min="20" max="20" width="15.109375" customWidth="1"/>
    <col min="21" max="21" width="19.88671875" customWidth="1"/>
    <col min="22" max="22" width="12.88671875" customWidth="1"/>
    <col min="23" max="23" width="12.109375" customWidth="1"/>
    <col min="24" max="24" width="14.109375" customWidth="1"/>
    <col min="25" max="25" width="15" customWidth="1"/>
    <col min="27" max="27" width="12.88671875" customWidth="1"/>
    <col min="28" max="28" width="17" customWidth="1"/>
  </cols>
  <sheetData>
    <row r="6" spans="2:30" ht="36" x14ac:dyDescent="0.2">
      <c r="B6" s="247" t="s">
        <v>305</v>
      </c>
      <c r="C6" s="248" t="s">
        <v>12</v>
      </c>
      <c r="D6" s="247" t="s">
        <v>18</v>
      </c>
      <c r="E6" s="247" t="s">
        <v>2</v>
      </c>
      <c r="F6" s="24" t="s">
        <v>49</v>
      </c>
      <c r="G6" s="24" t="s">
        <v>50</v>
      </c>
      <c r="H6" s="24" t="s">
        <v>28</v>
      </c>
      <c r="I6" s="249" t="s">
        <v>51</v>
      </c>
      <c r="J6" s="24" t="s">
        <v>313</v>
      </c>
      <c r="K6" s="24"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3" t="s">
        <v>813</v>
      </c>
      <c r="Z6" s="274" t="s">
        <v>418</v>
      </c>
      <c r="AA6" s="253" t="s">
        <v>814</v>
      </c>
      <c r="AB6" s="24" t="s">
        <v>15</v>
      </c>
      <c r="AC6" s="251" t="s">
        <v>10</v>
      </c>
      <c r="AD6" s="254" t="s">
        <v>62</v>
      </c>
    </row>
    <row r="7" spans="2:30" ht="18" x14ac:dyDescent="0.25">
      <c r="B7" s="156">
        <f>IF('Parade Entries'!$G7="Section A / Free",'Parade Entries'!B7,0)</f>
        <v>0</v>
      </c>
      <c r="C7" s="233">
        <f>IF('Parade Entries'!$G7="Section A / Free",'Parade Entries'!E7,0)</f>
        <v>0</v>
      </c>
      <c r="D7" s="269">
        <f>IF('Parade Entries'!$G7="Section A / Free",'Parade Entries'!F7,0)</f>
        <v>0</v>
      </c>
      <c r="E7" s="156">
        <f>IF('Parade Entries'!$G7="Section A / Free",'Parade Entries'!G7,0)</f>
        <v>0</v>
      </c>
      <c r="F7" s="156">
        <f>IF('Parade Entries'!$G7="Section A / Free",'Parade Entries'!H7,0)</f>
        <v>0</v>
      </c>
      <c r="G7" s="156">
        <f>IF('Parade Entries'!$G7="Section A / Free",'Parade Entries'!I7,0)</f>
        <v>0</v>
      </c>
      <c r="H7" s="156">
        <f>IF('Parade Entries'!$G7="Section A / Free",'Parade Entries'!J7,0)</f>
        <v>0</v>
      </c>
      <c r="I7" s="268">
        <f>IF('Parade Entries'!$G7="Section A / Free",'Parade Entries'!K7,0)</f>
        <v>0</v>
      </c>
      <c r="J7" s="156">
        <f>IF('Parade Entries'!$G7="Section A / Free",'Parade Entries'!L7,0)</f>
        <v>0</v>
      </c>
      <c r="K7" s="156">
        <f>IF('Parade Entries'!$G7="Section A / Free",'Parade Entries'!M7,0)</f>
        <v>0</v>
      </c>
      <c r="L7" s="156">
        <f>IF('Parade Entries'!$G7="Section A / Free",'Parade Entries'!N7,0)</f>
        <v>0</v>
      </c>
      <c r="M7" s="156">
        <f>IF('Parade Entries'!$G7="Section A / Free",'Parade Entries'!O7,0)</f>
        <v>0</v>
      </c>
      <c r="N7" s="156">
        <f>IF('Parade Entries'!$G7="Section A / Free",'Parade Entries'!P7,0)</f>
        <v>0</v>
      </c>
      <c r="O7" s="156">
        <f>IF('Parade Entries'!$G7="Section A / Free",'Parade Entries'!Q7,0)</f>
        <v>0</v>
      </c>
      <c r="P7" s="156">
        <f>IF('Parade Entries'!$G7="Section A / Free",'Parade Entries'!R7,0)</f>
        <v>0</v>
      </c>
      <c r="Q7" s="156">
        <f>IF('Parade Entries'!$G7="Section A / Free",'Parade Entries'!S7,0)</f>
        <v>0</v>
      </c>
      <c r="R7" s="156">
        <f>IF('Parade Entries'!$G7="Section A / Free",'Parade Entries'!T7,0)</f>
        <v>0</v>
      </c>
      <c r="S7" s="271">
        <f>IF('Parade Entries'!$G7="Section A / Free",'Parade Entries'!U7,0)</f>
        <v>0</v>
      </c>
      <c r="T7" s="271">
        <f>IF('Parade Entries'!$G7="Section A / Free",'Parade Entries'!W7,0)</f>
        <v>0</v>
      </c>
      <c r="U7" s="271">
        <f>IF('Parade Entries'!$G7="Section A / Free",'Parade Entries'!X7,0)</f>
        <v>0</v>
      </c>
      <c r="V7" s="271">
        <f>IF('Parade Entries'!$G7="Section A / Free",'Parade Entries'!V7,0)</f>
        <v>0</v>
      </c>
      <c r="W7" s="272">
        <f>IF('Parade Entries'!$G7="Section A / Free",'Parade Entries'!Y7,0)</f>
        <v>0</v>
      </c>
      <c r="X7" s="271">
        <f>IF('Parade Entries'!$G7="Section A / Free",'Parade Entries'!Z7,0)</f>
        <v>0</v>
      </c>
      <c r="Y7" s="272">
        <f>IF('Parade Entries'!$G7="Section A / Free",'Parade Entries'!AA7,0)</f>
        <v>0</v>
      </c>
      <c r="Z7" s="271">
        <f>IF('Parade Entries'!$G7="Section A / Free",'Parade Entries'!AB7,0)</f>
        <v>0</v>
      </c>
      <c r="AA7" s="272">
        <f>IF('Parade Entries'!$G7="Section A / Free",'Parade Entries'!AC7,0)</f>
        <v>0</v>
      </c>
      <c r="AB7" s="156">
        <f>IF('Parade Entries'!$G7="Section A / Free",'Parade Entries'!AD7,0)</f>
        <v>0</v>
      </c>
      <c r="AC7" s="156">
        <f>IF('Parade Entries'!$G7="Section A / Free",'Parade Entries'!AE7,0)</f>
        <v>0</v>
      </c>
      <c r="AD7" s="156">
        <f>IF('Parade Entries'!$G7="Section A / Free",'Parade Entries'!AF7,0)</f>
        <v>0</v>
      </c>
    </row>
    <row r="8" spans="2:30" ht="18" x14ac:dyDescent="0.25">
      <c r="B8" s="156">
        <f>IF('Parade Entries'!$G8="Section A / Free",'Parade Entries'!B8,0)</f>
        <v>0</v>
      </c>
      <c r="C8" s="233">
        <f>IF('Parade Entries'!$G8="Section A / Free",'Parade Entries'!E8,0)</f>
        <v>0</v>
      </c>
      <c r="D8" s="269">
        <f>IF('Parade Entries'!$G8="Section A / Free",'Parade Entries'!F8,0)</f>
        <v>0</v>
      </c>
      <c r="E8" s="156">
        <f>IF('Parade Entries'!$G8="Section A / Free",'Parade Entries'!G8,0)</f>
        <v>0</v>
      </c>
      <c r="F8" s="156">
        <f>IF('Parade Entries'!$G8="Section A / Free",'Parade Entries'!H8,0)</f>
        <v>0</v>
      </c>
      <c r="G8" s="156">
        <f>IF('Parade Entries'!$G8="Section A / Free",'Parade Entries'!I8,0)</f>
        <v>0</v>
      </c>
      <c r="H8" s="156">
        <f>IF('Parade Entries'!$G8="Section A / Free",'Parade Entries'!J8,0)</f>
        <v>0</v>
      </c>
      <c r="I8" s="268">
        <f>IF('Parade Entries'!$G8="Section A / Free",'Parade Entries'!K8,0)</f>
        <v>0</v>
      </c>
      <c r="J8" s="156">
        <f>IF('Parade Entries'!$G8="Section A / Free",'Parade Entries'!L8,0)</f>
        <v>0</v>
      </c>
      <c r="K8" s="156">
        <f>IF('Parade Entries'!$G8="Section A / Free",'Parade Entries'!M8,0)</f>
        <v>0</v>
      </c>
      <c r="L8" s="156">
        <f>IF('Parade Entries'!$G8="Section A / Free",'Parade Entries'!N8,0)</f>
        <v>0</v>
      </c>
      <c r="M8" s="156">
        <f>IF('Parade Entries'!$G8="Section A / Free",'Parade Entries'!O8,0)</f>
        <v>0</v>
      </c>
      <c r="N8" s="156">
        <f>IF('Parade Entries'!$G8="Section A / Free",'Parade Entries'!P8,0)</f>
        <v>0</v>
      </c>
      <c r="O8" s="156">
        <f>IF('Parade Entries'!$G8="Section A / Free",'Parade Entries'!Q8,0)</f>
        <v>0</v>
      </c>
      <c r="P8" s="156">
        <f>IF('Parade Entries'!$G8="Section A / Free",'Parade Entries'!R8,0)</f>
        <v>0</v>
      </c>
      <c r="Q8" s="156">
        <f>IF('Parade Entries'!$G8="Section A / Free",'Parade Entries'!S8,0)</f>
        <v>0</v>
      </c>
      <c r="R8" s="156">
        <f>IF('Parade Entries'!$G8="Section A / Free",'Parade Entries'!T8,0)</f>
        <v>0</v>
      </c>
      <c r="S8" s="271">
        <f>IF('Parade Entries'!$G8="Section A / Free",'Parade Entries'!U8,0)</f>
        <v>0</v>
      </c>
      <c r="T8" s="271">
        <f>IF('Parade Entries'!$G8="Section A / Free",'Parade Entries'!W8,0)</f>
        <v>0</v>
      </c>
      <c r="U8" s="271">
        <f>IF('Parade Entries'!$G8="Section A / Free",'Parade Entries'!X8,0)</f>
        <v>0</v>
      </c>
      <c r="V8" s="271">
        <f>IF('Parade Entries'!$G8="Section A / Free",'Parade Entries'!V8,0)</f>
        <v>0</v>
      </c>
      <c r="W8" s="272">
        <f>IF('Parade Entries'!$G8="Section A / Free",'Parade Entries'!Y8,0)</f>
        <v>0</v>
      </c>
      <c r="X8" s="271">
        <f>IF('Parade Entries'!$G8="Section A / Free",'Parade Entries'!Z8,0)</f>
        <v>0</v>
      </c>
      <c r="Y8" s="272">
        <f>IF('Parade Entries'!$G8="Section A / Free",'Parade Entries'!AA8,0)</f>
        <v>0</v>
      </c>
      <c r="Z8" s="271">
        <f>IF('Parade Entries'!$G8="Section A / Free",'Parade Entries'!AB8,0)</f>
        <v>0</v>
      </c>
      <c r="AA8" s="272">
        <f>IF('Parade Entries'!$G8="Section A / Free",'Parade Entries'!AC8,0)</f>
        <v>0</v>
      </c>
      <c r="AB8" s="156">
        <f>IF('Parade Entries'!$G8="Section A / Free",'Parade Entries'!AD8,0)</f>
        <v>0</v>
      </c>
      <c r="AC8" s="156">
        <f>IF('Parade Entries'!$G8="Section A / Free",'Parade Entries'!AE8,0)</f>
        <v>0</v>
      </c>
      <c r="AD8" s="156">
        <f>IF('Parade Entries'!$G8="Section A / Free",'Parade Entries'!AF8,0)</f>
        <v>0</v>
      </c>
    </row>
    <row r="9" spans="2:30" ht="18" x14ac:dyDescent="0.25">
      <c r="B9" s="156">
        <f>IF('Parade Entries'!$G10="Section A / Free",'Parade Entries'!B10,0)</f>
        <v>0</v>
      </c>
      <c r="C9" s="233">
        <f>IF('Parade Entries'!$G10="Section A / Free",'Parade Entries'!E10,0)</f>
        <v>0</v>
      </c>
      <c r="D9" s="269">
        <f>IF('Parade Entries'!$G10="Section A / Free",'Parade Entries'!F10,0)</f>
        <v>0</v>
      </c>
      <c r="E9" s="156">
        <f>IF('Parade Entries'!$G10="Section A / Free",'Parade Entries'!G10,0)</f>
        <v>0</v>
      </c>
      <c r="F9" s="156">
        <f>IF('Parade Entries'!$G10="Section A / Free",'Parade Entries'!H10,0)</f>
        <v>0</v>
      </c>
      <c r="G9" s="156">
        <f>IF('Parade Entries'!$G10="Section A / Free",'Parade Entries'!I10,0)</f>
        <v>0</v>
      </c>
      <c r="H9" s="156">
        <f>IF('Parade Entries'!$G10="Section A / Free",'Parade Entries'!J10,0)</f>
        <v>0</v>
      </c>
      <c r="I9" s="268">
        <f>IF('Parade Entries'!$G10="Section A / Free",'Parade Entries'!K10,0)</f>
        <v>0</v>
      </c>
      <c r="J9" s="156">
        <f>IF('Parade Entries'!$G10="Section A / Free",'Parade Entries'!L10,0)</f>
        <v>0</v>
      </c>
      <c r="K9" s="156">
        <f>IF('Parade Entries'!$G10="Section A / Free",'Parade Entries'!M10,0)</f>
        <v>0</v>
      </c>
      <c r="L9" s="156">
        <f>IF('Parade Entries'!$G10="Section A / Free",'Parade Entries'!N10,0)</f>
        <v>0</v>
      </c>
      <c r="M9" s="156">
        <f>IF('Parade Entries'!$G10="Section A / Free",'Parade Entries'!O10,0)</f>
        <v>0</v>
      </c>
      <c r="N9" s="156">
        <f>IF('Parade Entries'!$G10="Section A / Free",'Parade Entries'!P10,0)</f>
        <v>0</v>
      </c>
      <c r="O9" s="156">
        <f>IF('Parade Entries'!$G10="Section A / Free",'Parade Entries'!Q10,0)</f>
        <v>0</v>
      </c>
      <c r="P9" s="156">
        <f>IF('Parade Entries'!$G10="Section A / Free",'Parade Entries'!R10,0)</f>
        <v>0</v>
      </c>
      <c r="Q9" s="156">
        <f>IF('Parade Entries'!$G10="Section A / Free",'Parade Entries'!S10,0)</f>
        <v>0</v>
      </c>
      <c r="R9" s="156">
        <f>IF('Parade Entries'!$G10="Section A / Free",'Parade Entries'!T10,0)</f>
        <v>0</v>
      </c>
      <c r="S9" s="271">
        <f>IF('Parade Entries'!$G10="Section A / Free",'Parade Entries'!U10,0)</f>
        <v>0</v>
      </c>
      <c r="T9" s="271">
        <f>IF('Parade Entries'!$G10="Section A / Free",'Parade Entries'!W10,0)</f>
        <v>0</v>
      </c>
      <c r="U9" s="271">
        <f>IF('Parade Entries'!$G10="Section A / Free",'Parade Entries'!X10,0)</f>
        <v>0</v>
      </c>
      <c r="V9" s="271">
        <f>IF('Parade Entries'!$G10="Section A / Free",'Parade Entries'!V10,0)</f>
        <v>0</v>
      </c>
      <c r="W9" s="272">
        <f>IF('Parade Entries'!$G10="Section A / Free",'Parade Entries'!Y10,0)</f>
        <v>0</v>
      </c>
      <c r="X9" s="271">
        <f>IF('Parade Entries'!$G10="Section A / Free",'Parade Entries'!Z10,0)</f>
        <v>0</v>
      </c>
      <c r="Y9" s="272">
        <f>IF('Parade Entries'!$G10="Section A / Free",'Parade Entries'!AA10,0)</f>
        <v>0</v>
      </c>
      <c r="Z9" s="271">
        <f>IF('Parade Entries'!$G10="Section A / Free",'Parade Entries'!AB10,0)</f>
        <v>0</v>
      </c>
      <c r="AA9" s="272">
        <f>IF('Parade Entries'!$G10="Section A / Free",'Parade Entries'!AC10,0)</f>
        <v>0</v>
      </c>
      <c r="AB9" s="156">
        <f>IF('Parade Entries'!$G10="Section A / Free",'Parade Entries'!AD10,0)</f>
        <v>0</v>
      </c>
      <c r="AC9" s="156">
        <f>IF('Parade Entries'!$G10="Section A / Free",'Parade Entries'!AE10,0)</f>
        <v>0</v>
      </c>
      <c r="AD9" s="156">
        <f>IF('Parade Entries'!$G10="Section A / Free",'Parade Entries'!AF10,0)</f>
        <v>0</v>
      </c>
    </row>
    <row r="10" spans="2:30" ht="18" x14ac:dyDescent="0.25">
      <c r="B10" s="156">
        <f>IF('Parade Entries'!$G11="Section A / Free",'Parade Entries'!B11,0)</f>
        <v>0</v>
      </c>
      <c r="C10" s="233">
        <f>IF('Parade Entries'!$G11="Section A / Free",'Parade Entries'!E11,0)</f>
        <v>0</v>
      </c>
      <c r="D10" s="269">
        <f>IF('Parade Entries'!$G11="Section A / Free",'Parade Entries'!F11,0)</f>
        <v>0</v>
      </c>
      <c r="E10" s="156">
        <f>IF('Parade Entries'!$G11="Section A / Free",'Parade Entries'!G11,0)</f>
        <v>0</v>
      </c>
      <c r="F10" s="156">
        <f>IF('Parade Entries'!$G11="Section A / Free",'Parade Entries'!H11,0)</f>
        <v>0</v>
      </c>
      <c r="G10" s="156">
        <f>IF('Parade Entries'!$G11="Section A / Free",'Parade Entries'!I11,0)</f>
        <v>0</v>
      </c>
      <c r="H10" s="156">
        <f>IF('Parade Entries'!$G11="Section A / Free",'Parade Entries'!J11,0)</f>
        <v>0</v>
      </c>
      <c r="I10" s="268">
        <f>IF('Parade Entries'!$G11="Section A / Free",'Parade Entries'!K11,0)</f>
        <v>0</v>
      </c>
      <c r="J10" s="156">
        <f>IF('Parade Entries'!$G11="Section A / Free",'Parade Entries'!L11,0)</f>
        <v>0</v>
      </c>
      <c r="K10" s="156">
        <f>IF('Parade Entries'!$G11="Section A / Free",'Parade Entries'!M11,0)</f>
        <v>0</v>
      </c>
      <c r="L10" s="156">
        <f>IF('Parade Entries'!$G11="Section A / Free",'Parade Entries'!N11,0)</f>
        <v>0</v>
      </c>
      <c r="M10" s="156">
        <f>IF('Parade Entries'!$G11="Section A / Free",'Parade Entries'!O11,0)</f>
        <v>0</v>
      </c>
      <c r="N10" s="156">
        <f>IF('Parade Entries'!$G11="Section A / Free",'Parade Entries'!P11,0)</f>
        <v>0</v>
      </c>
      <c r="O10" s="156">
        <f>IF('Parade Entries'!$G11="Section A / Free",'Parade Entries'!Q11,0)</f>
        <v>0</v>
      </c>
      <c r="P10" s="156">
        <f>IF('Parade Entries'!$G11="Section A / Free",'Parade Entries'!R11,0)</f>
        <v>0</v>
      </c>
      <c r="Q10" s="156">
        <f>IF('Parade Entries'!$G11="Section A / Free",'Parade Entries'!S11,0)</f>
        <v>0</v>
      </c>
      <c r="R10" s="156">
        <f>IF('Parade Entries'!$G11="Section A / Free",'Parade Entries'!T11,0)</f>
        <v>0</v>
      </c>
      <c r="S10" s="271">
        <f>IF('Parade Entries'!$G11="Section A / Free",'Parade Entries'!U11,0)</f>
        <v>0</v>
      </c>
      <c r="T10" s="271">
        <f>IF('Parade Entries'!$G11="Section A / Free",'Parade Entries'!W11,0)</f>
        <v>0</v>
      </c>
      <c r="U10" s="271">
        <f>IF('Parade Entries'!$G11="Section A / Free",'Parade Entries'!X11,0)</f>
        <v>0</v>
      </c>
      <c r="V10" s="271">
        <f>IF('Parade Entries'!$G11="Section A / Free",'Parade Entries'!V11,0)</f>
        <v>0</v>
      </c>
      <c r="W10" s="272">
        <f>IF('Parade Entries'!$G11="Section A / Free",'Parade Entries'!Y11,0)</f>
        <v>0</v>
      </c>
      <c r="X10" s="271">
        <f>IF('Parade Entries'!$G11="Section A / Free",'Parade Entries'!Z11,0)</f>
        <v>0</v>
      </c>
      <c r="Y10" s="272">
        <f>IF('Parade Entries'!$G11="Section A / Free",'Parade Entries'!AA11,0)</f>
        <v>0</v>
      </c>
      <c r="Z10" s="271">
        <f>IF('Parade Entries'!$G11="Section A / Free",'Parade Entries'!AB11,0)</f>
        <v>0</v>
      </c>
      <c r="AA10" s="272">
        <f>IF('Parade Entries'!$G11="Section A / Free",'Parade Entries'!AC11,0)</f>
        <v>0</v>
      </c>
      <c r="AB10" s="156">
        <f>IF('Parade Entries'!$G11="Section A / Free",'Parade Entries'!AD11,0)</f>
        <v>0</v>
      </c>
      <c r="AC10" s="156">
        <f>IF('Parade Entries'!$G11="Section A / Free",'Parade Entries'!AE11,0)</f>
        <v>0</v>
      </c>
      <c r="AD10" s="156">
        <f>IF('Parade Entries'!$G11="Section A / Free",'Parade Entries'!AF11,0)</f>
        <v>0</v>
      </c>
    </row>
    <row r="11" spans="2:30" ht="18" x14ac:dyDescent="0.25">
      <c r="B11" s="156">
        <f>IF('Parade Entries'!$G12="Section A / Free",'Parade Entries'!B12,0)</f>
        <v>0</v>
      </c>
      <c r="C11" s="233">
        <f>IF('Parade Entries'!$G12="Section A / Free",'Parade Entries'!E12,0)</f>
        <v>0</v>
      </c>
      <c r="D11" s="269">
        <f>IF('Parade Entries'!$G12="Section A / Free",'Parade Entries'!F12,0)</f>
        <v>0</v>
      </c>
      <c r="E11" s="156">
        <f>IF('Parade Entries'!$G12="Section A / Free",'Parade Entries'!G12,0)</f>
        <v>0</v>
      </c>
      <c r="F11" s="156">
        <f>IF('Parade Entries'!$G12="Section A / Free",'Parade Entries'!H12,0)</f>
        <v>0</v>
      </c>
      <c r="G11" s="156">
        <f>IF('Parade Entries'!$G12="Section A / Free",'Parade Entries'!I12,0)</f>
        <v>0</v>
      </c>
      <c r="H11" s="156">
        <f>IF('Parade Entries'!$G12="Section A / Free",'Parade Entries'!J12,0)</f>
        <v>0</v>
      </c>
      <c r="I11" s="268">
        <f>IF('Parade Entries'!$G12="Section A / Free",'Parade Entries'!K12,0)</f>
        <v>0</v>
      </c>
      <c r="J11" s="156">
        <f>IF('Parade Entries'!$G12="Section A / Free",'Parade Entries'!L12,0)</f>
        <v>0</v>
      </c>
      <c r="K11" s="156">
        <f>IF('Parade Entries'!$G12="Section A / Free",'Parade Entries'!M12,0)</f>
        <v>0</v>
      </c>
      <c r="L11" s="156">
        <f>IF('Parade Entries'!$G12="Section A / Free",'Parade Entries'!N12,0)</f>
        <v>0</v>
      </c>
      <c r="M11" s="156">
        <f>IF('Parade Entries'!$G12="Section A / Free",'Parade Entries'!O12,0)</f>
        <v>0</v>
      </c>
      <c r="N11" s="156">
        <f>IF('Parade Entries'!$G12="Section A / Free",'Parade Entries'!P12,0)</f>
        <v>0</v>
      </c>
      <c r="O11" s="156">
        <f>IF('Parade Entries'!$G12="Section A / Free",'Parade Entries'!Q12,0)</f>
        <v>0</v>
      </c>
      <c r="P11" s="156">
        <f>IF('Parade Entries'!$G12="Section A / Free",'Parade Entries'!R12,0)</f>
        <v>0</v>
      </c>
      <c r="Q11" s="156">
        <f>IF('Parade Entries'!$G12="Section A / Free",'Parade Entries'!S12,0)</f>
        <v>0</v>
      </c>
      <c r="R11" s="156">
        <f>IF('Parade Entries'!$G12="Section A / Free",'Parade Entries'!T12,0)</f>
        <v>0</v>
      </c>
      <c r="S11" s="271">
        <f>IF('Parade Entries'!$G12="Section A / Free",'Parade Entries'!U12,0)</f>
        <v>0</v>
      </c>
      <c r="T11" s="271">
        <f>IF('Parade Entries'!$G12="Section A / Free",'Parade Entries'!W12,0)</f>
        <v>0</v>
      </c>
      <c r="U11" s="271">
        <f>IF('Parade Entries'!$G12="Section A / Free",'Parade Entries'!X12,0)</f>
        <v>0</v>
      </c>
      <c r="V11" s="271">
        <f>IF('Parade Entries'!$G12="Section A / Free",'Parade Entries'!V12,0)</f>
        <v>0</v>
      </c>
      <c r="W11" s="272">
        <f>IF('Parade Entries'!$G12="Section A / Free",'Parade Entries'!Y12,0)</f>
        <v>0</v>
      </c>
      <c r="X11" s="271">
        <f>IF('Parade Entries'!$G12="Section A / Free",'Parade Entries'!Z12,0)</f>
        <v>0</v>
      </c>
      <c r="Y11" s="272">
        <f>IF('Parade Entries'!$G12="Section A / Free",'Parade Entries'!AA12,0)</f>
        <v>0</v>
      </c>
      <c r="Z11" s="271">
        <f>IF('Parade Entries'!$G12="Section A / Free",'Parade Entries'!AB12,0)</f>
        <v>0</v>
      </c>
      <c r="AA11" s="272">
        <f>IF('Parade Entries'!$G12="Section A / Free",'Parade Entries'!AC12,0)</f>
        <v>0</v>
      </c>
      <c r="AB11" s="156">
        <f>IF('Parade Entries'!$G12="Section A / Free",'Parade Entries'!AD12,0)</f>
        <v>0</v>
      </c>
      <c r="AC11" s="156">
        <f>IF('Parade Entries'!$G12="Section A / Free",'Parade Entries'!AE12,0)</f>
        <v>0</v>
      </c>
      <c r="AD11" s="156">
        <f>IF('Parade Entries'!$G12="Section A / Free",'Parade Entries'!AF12,0)</f>
        <v>0</v>
      </c>
    </row>
    <row r="12" spans="2:30" ht="18" x14ac:dyDescent="0.25">
      <c r="B12" s="156">
        <f>IF('Parade Entries'!$G13="Section A / Free",'Parade Entries'!B13,0)</f>
        <v>0</v>
      </c>
      <c r="C12" s="233">
        <f>IF('Parade Entries'!$G13="Section A / Free",'Parade Entries'!E13,0)</f>
        <v>0</v>
      </c>
      <c r="D12" s="269">
        <f>IF('Parade Entries'!$G13="Section A / Free",'Parade Entries'!F13,0)</f>
        <v>0</v>
      </c>
      <c r="E12" s="156">
        <f>IF('Parade Entries'!$G13="Section A / Free",'Parade Entries'!G13,0)</f>
        <v>0</v>
      </c>
      <c r="F12" s="156">
        <f>IF('Parade Entries'!$G13="Section A / Free",'Parade Entries'!H13,0)</f>
        <v>0</v>
      </c>
      <c r="G12" s="156">
        <f>IF('Parade Entries'!$G13="Section A / Free",'Parade Entries'!I13,0)</f>
        <v>0</v>
      </c>
      <c r="H12" s="156">
        <f>IF('Parade Entries'!$G13="Section A / Free",'Parade Entries'!J13,0)</f>
        <v>0</v>
      </c>
      <c r="I12" s="268">
        <f>IF('Parade Entries'!$G13="Section A / Free",'Parade Entries'!K13,0)</f>
        <v>0</v>
      </c>
      <c r="J12" s="156">
        <f>IF('Parade Entries'!$G13="Section A / Free",'Parade Entries'!L13,0)</f>
        <v>0</v>
      </c>
      <c r="K12" s="156">
        <f>IF('Parade Entries'!$G13="Section A / Free",'Parade Entries'!M13,0)</f>
        <v>0</v>
      </c>
      <c r="L12" s="156">
        <f>IF('Parade Entries'!$G13="Section A / Free",'Parade Entries'!N13,0)</f>
        <v>0</v>
      </c>
      <c r="M12" s="156">
        <f>IF('Parade Entries'!$G13="Section A / Free",'Parade Entries'!O13,0)</f>
        <v>0</v>
      </c>
      <c r="N12" s="156">
        <f>IF('Parade Entries'!$G13="Section A / Free",'Parade Entries'!P13,0)</f>
        <v>0</v>
      </c>
      <c r="O12" s="156">
        <f>IF('Parade Entries'!$G13="Section A / Free",'Parade Entries'!Q13,0)</f>
        <v>0</v>
      </c>
      <c r="P12" s="156">
        <f>IF('Parade Entries'!$G13="Section A / Free",'Parade Entries'!R13,0)</f>
        <v>0</v>
      </c>
      <c r="Q12" s="156">
        <f>IF('Parade Entries'!$G13="Section A / Free",'Parade Entries'!S13,0)</f>
        <v>0</v>
      </c>
      <c r="R12" s="156">
        <f>IF('Parade Entries'!$G13="Section A / Free",'Parade Entries'!T13,0)</f>
        <v>0</v>
      </c>
      <c r="S12" s="271">
        <f>IF('Parade Entries'!$G13="Section A / Free",'Parade Entries'!U13,0)</f>
        <v>0</v>
      </c>
      <c r="T12" s="271">
        <f>IF('Parade Entries'!$G13="Section A / Free",'Parade Entries'!W13,0)</f>
        <v>0</v>
      </c>
      <c r="U12" s="271">
        <f>IF('Parade Entries'!$G13="Section A / Free",'Parade Entries'!X13,0)</f>
        <v>0</v>
      </c>
      <c r="V12" s="271">
        <f>IF('Parade Entries'!$G13="Section A / Free",'Parade Entries'!V13,0)</f>
        <v>0</v>
      </c>
      <c r="W12" s="272">
        <f>IF('Parade Entries'!$G13="Section A / Free",'Parade Entries'!Y13,0)</f>
        <v>0</v>
      </c>
      <c r="X12" s="271">
        <f>IF('Parade Entries'!$G13="Section A / Free",'Parade Entries'!Z13,0)</f>
        <v>0</v>
      </c>
      <c r="Y12" s="272">
        <f>IF('Parade Entries'!$G13="Section A / Free",'Parade Entries'!AA13,0)</f>
        <v>0</v>
      </c>
      <c r="Z12" s="271">
        <f>IF('Parade Entries'!$G13="Section A / Free",'Parade Entries'!AB13,0)</f>
        <v>0</v>
      </c>
      <c r="AA12" s="272">
        <f>IF('Parade Entries'!$G13="Section A / Free",'Parade Entries'!AC13,0)</f>
        <v>0</v>
      </c>
      <c r="AB12" s="156">
        <f>IF('Parade Entries'!$G13="Section A / Free",'Parade Entries'!AD13,0)</f>
        <v>0</v>
      </c>
      <c r="AC12" s="156">
        <f>IF('Parade Entries'!$G13="Section A / Free",'Parade Entries'!AE13,0)</f>
        <v>0</v>
      </c>
      <c r="AD12" s="156">
        <f>IF('Parade Entries'!$G13="Section A / Free",'Parade Entries'!AF13,0)</f>
        <v>0</v>
      </c>
    </row>
    <row r="13" spans="2:30" ht="18" x14ac:dyDescent="0.25">
      <c r="B13" s="156">
        <f>IF('Parade Entries'!$G14="Section A / Free",'Parade Entries'!B14,0)</f>
        <v>0</v>
      </c>
      <c r="C13" s="233">
        <f>IF('Parade Entries'!$G14="Section A / Free",'Parade Entries'!E14,0)</f>
        <v>0</v>
      </c>
      <c r="D13" s="269">
        <f>IF('Parade Entries'!$G14="Section A / Free",'Parade Entries'!F14,0)</f>
        <v>0</v>
      </c>
      <c r="E13" s="156">
        <f>IF('Parade Entries'!$G14="Section A / Free",'Parade Entries'!G14,0)</f>
        <v>0</v>
      </c>
      <c r="F13" s="156">
        <f>IF('Parade Entries'!$G14="Section A / Free",'Parade Entries'!H14,0)</f>
        <v>0</v>
      </c>
      <c r="G13" s="156">
        <f>IF('Parade Entries'!$G14="Section A / Free",'Parade Entries'!I14,0)</f>
        <v>0</v>
      </c>
      <c r="H13" s="156">
        <f>IF('Parade Entries'!$G14="Section A / Free",'Parade Entries'!J14,0)</f>
        <v>0</v>
      </c>
      <c r="I13" s="268">
        <f>IF('Parade Entries'!$G14="Section A / Free",'Parade Entries'!K14,0)</f>
        <v>0</v>
      </c>
      <c r="J13" s="156">
        <f>IF('Parade Entries'!$G14="Section A / Free",'Parade Entries'!L14,0)</f>
        <v>0</v>
      </c>
      <c r="K13" s="156">
        <f>IF('Parade Entries'!$G14="Section A / Free",'Parade Entries'!M14,0)</f>
        <v>0</v>
      </c>
      <c r="L13" s="156">
        <f>IF('Parade Entries'!$G14="Section A / Free",'Parade Entries'!N14,0)</f>
        <v>0</v>
      </c>
      <c r="M13" s="156">
        <f>IF('Parade Entries'!$G14="Section A / Free",'Parade Entries'!O14,0)</f>
        <v>0</v>
      </c>
      <c r="N13" s="156">
        <f>IF('Parade Entries'!$G14="Section A / Free",'Parade Entries'!P14,0)</f>
        <v>0</v>
      </c>
      <c r="O13" s="156">
        <f>IF('Parade Entries'!$G14="Section A / Free",'Parade Entries'!Q14,0)</f>
        <v>0</v>
      </c>
      <c r="P13" s="156">
        <f>IF('Parade Entries'!$G14="Section A / Free",'Parade Entries'!R14,0)</f>
        <v>0</v>
      </c>
      <c r="Q13" s="156">
        <f>IF('Parade Entries'!$G14="Section A / Free",'Parade Entries'!S14,0)</f>
        <v>0</v>
      </c>
      <c r="R13" s="156">
        <f>IF('Parade Entries'!$G14="Section A / Free",'Parade Entries'!T14,0)</f>
        <v>0</v>
      </c>
      <c r="S13" s="271">
        <f>IF('Parade Entries'!$G14="Section A / Free",'Parade Entries'!U14,0)</f>
        <v>0</v>
      </c>
      <c r="T13" s="271">
        <f>IF('Parade Entries'!$G14="Section A / Free",'Parade Entries'!W14,0)</f>
        <v>0</v>
      </c>
      <c r="U13" s="271">
        <f>IF('Parade Entries'!$G14="Section A / Free",'Parade Entries'!X14,0)</f>
        <v>0</v>
      </c>
      <c r="V13" s="271">
        <f>IF('Parade Entries'!$G14="Section A / Free",'Parade Entries'!V14,0)</f>
        <v>0</v>
      </c>
      <c r="W13" s="272">
        <f>IF('Parade Entries'!$G14="Section A / Free",'Parade Entries'!Y14,0)</f>
        <v>0</v>
      </c>
      <c r="X13" s="271">
        <f>IF('Parade Entries'!$G14="Section A / Free",'Parade Entries'!Z14,0)</f>
        <v>0</v>
      </c>
      <c r="Y13" s="272">
        <f>IF('Parade Entries'!$G14="Section A / Free",'Parade Entries'!AA14,0)</f>
        <v>0</v>
      </c>
      <c r="Z13" s="271">
        <f>IF('Parade Entries'!$G14="Section A / Free",'Parade Entries'!AB14,0)</f>
        <v>0</v>
      </c>
      <c r="AA13" s="272">
        <f>IF('Parade Entries'!$G14="Section A / Free",'Parade Entries'!AC14,0)</f>
        <v>0</v>
      </c>
      <c r="AB13" s="156">
        <f>IF('Parade Entries'!$G14="Section A / Free",'Parade Entries'!AD14,0)</f>
        <v>0</v>
      </c>
      <c r="AC13" s="156">
        <f>IF('Parade Entries'!$G14="Section A / Free",'Parade Entries'!AE14,0)</f>
        <v>0</v>
      </c>
      <c r="AD13" s="156">
        <f>IF('Parade Entries'!$G14="Section A / Free",'Parade Entries'!AF14,0)</f>
        <v>0</v>
      </c>
    </row>
    <row r="14" spans="2:30" ht="18" x14ac:dyDescent="0.25">
      <c r="B14" s="156">
        <f>IF('Parade Entries'!$G15="Section A / Free",'Parade Entries'!B15,0)</f>
        <v>0</v>
      </c>
      <c r="C14" s="233">
        <f>IF('Parade Entries'!$G15="Section A / Free",'Parade Entries'!E15,0)</f>
        <v>0</v>
      </c>
      <c r="D14" s="269">
        <f>IF('Parade Entries'!$G15="Section A / Free",'Parade Entries'!F15,0)</f>
        <v>0</v>
      </c>
      <c r="E14" s="156">
        <f>IF('Parade Entries'!$G15="Section A / Free",'Parade Entries'!G15,0)</f>
        <v>0</v>
      </c>
      <c r="F14" s="156">
        <f>IF('Parade Entries'!$G15="Section A / Free",'Parade Entries'!H15,0)</f>
        <v>0</v>
      </c>
      <c r="G14" s="156">
        <f>IF('Parade Entries'!$G15="Section A / Free",'Parade Entries'!I15,0)</f>
        <v>0</v>
      </c>
      <c r="H14" s="156">
        <f>IF('Parade Entries'!$G15="Section A / Free",'Parade Entries'!J15,0)</f>
        <v>0</v>
      </c>
      <c r="I14" s="268">
        <f>IF('Parade Entries'!$G15="Section A / Free",'Parade Entries'!K15,0)</f>
        <v>0</v>
      </c>
      <c r="J14" s="156">
        <f>IF('Parade Entries'!$G15="Section A / Free",'Parade Entries'!L15,0)</f>
        <v>0</v>
      </c>
      <c r="K14" s="156">
        <f>IF('Parade Entries'!$G15="Section A / Free",'Parade Entries'!M15,0)</f>
        <v>0</v>
      </c>
      <c r="L14" s="156">
        <f>IF('Parade Entries'!$G15="Section A / Free",'Parade Entries'!N15,0)</f>
        <v>0</v>
      </c>
      <c r="M14" s="156">
        <f>IF('Parade Entries'!$G15="Section A / Free",'Parade Entries'!O15,0)</f>
        <v>0</v>
      </c>
      <c r="N14" s="156">
        <f>IF('Parade Entries'!$G15="Section A / Free",'Parade Entries'!P15,0)</f>
        <v>0</v>
      </c>
      <c r="O14" s="156">
        <f>IF('Parade Entries'!$G15="Section A / Free",'Parade Entries'!Q15,0)</f>
        <v>0</v>
      </c>
      <c r="P14" s="156">
        <f>IF('Parade Entries'!$G15="Section A / Free",'Parade Entries'!R15,0)</f>
        <v>0</v>
      </c>
      <c r="Q14" s="156">
        <f>IF('Parade Entries'!$G15="Section A / Free",'Parade Entries'!S15,0)</f>
        <v>0</v>
      </c>
      <c r="R14" s="156">
        <f>IF('Parade Entries'!$G15="Section A / Free",'Parade Entries'!T15,0)</f>
        <v>0</v>
      </c>
      <c r="S14" s="271">
        <f>IF('Parade Entries'!$G15="Section A / Free",'Parade Entries'!U15,0)</f>
        <v>0</v>
      </c>
      <c r="T14" s="271">
        <f>IF('Parade Entries'!$G15="Section A / Free",'Parade Entries'!W15,0)</f>
        <v>0</v>
      </c>
      <c r="U14" s="271">
        <f>IF('Parade Entries'!$G15="Section A / Free",'Parade Entries'!X15,0)</f>
        <v>0</v>
      </c>
      <c r="V14" s="271">
        <f>IF('Parade Entries'!$G15="Section A / Free",'Parade Entries'!V15,0)</f>
        <v>0</v>
      </c>
      <c r="W14" s="272">
        <f>IF('Parade Entries'!$G15="Section A / Free",'Parade Entries'!Y15,0)</f>
        <v>0</v>
      </c>
      <c r="X14" s="271">
        <f>IF('Parade Entries'!$G15="Section A / Free",'Parade Entries'!Z15,0)</f>
        <v>0</v>
      </c>
      <c r="Y14" s="272">
        <f>IF('Parade Entries'!$G15="Section A / Free",'Parade Entries'!AA15,0)</f>
        <v>0</v>
      </c>
      <c r="Z14" s="271">
        <f>IF('Parade Entries'!$G15="Section A / Free",'Parade Entries'!AB15,0)</f>
        <v>0</v>
      </c>
      <c r="AA14" s="272">
        <f>IF('Parade Entries'!$G15="Section A / Free",'Parade Entries'!AC15,0)</f>
        <v>0</v>
      </c>
      <c r="AB14" s="156">
        <f>IF('Parade Entries'!$G15="Section A / Free",'Parade Entries'!AD15,0)</f>
        <v>0</v>
      </c>
      <c r="AC14" s="156">
        <f>IF('Parade Entries'!$G15="Section A / Free",'Parade Entries'!AE15,0)</f>
        <v>0</v>
      </c>
      <c r="AD14" s="156">
        <f>IF('Parade Entries'!$G15="Section A / Free",'Parade Entries'!AF15,0)</f>
        <v>0</v>
      </c>
    </row>
    <row r="15" spans="2:30" ht="18" x14ac:dyDescent="0.25">
      <c r="B15" s="156">
        <f>IF('Parade Entries'!$G16="Section A / Free",'Parade Entries'!B16,0)</f>
        <v>0</v>
      </c>
      <c r="C15" s="233">
        <f>IF('Parade Entries'!$G16="Section A / Free",'Parade Entries'!E16,0)</f>
        <v>0</v>
      </c>
      <c r="D15" s="269">
        <f>IF('Parade Entries'!$G16="Section A / Free",'Parade Entries'!F16,0)</f>
        <v>0</v>
      </c>
      <c r="E15" s="156">
        <f>IF('Parade Entries'!$G16="Section A / Free",'Parade Entries'!G16,0)</f>
        <v>0</v>
      </c>
      <c r="F15" s="156">
        <f>IF('Parade Entries'!$G16="Section A / Free",'Parade Entries'!H16,0)</f>
        <v>0</v>
      </c>
      <c r="G15" s="156">
        <f>IF('Parade Entries'!$G16="Section A / Free",'Parade Entries'!I16,0)</f>
        <v>0</v>
      </c>
      <c r="H15" s="156">
        <f>IF('Parade Entries'!$G16="Section A / Free",'Parade Entries'!J16,0)</f>
        <v>0</v>
      </c>
      <c r="I15" s="268">
        <f>IF('Parade Entries'!$G16="Section A / Free",'Parade Entries'!K16,0)</f>
        <v>0</v>
      </c>
      <c r="J15" s="156">
        <f>IF('Parade Entries'!$G16="Section A / Free",'Parade Entries'!L16,0)</f>
        <v>0</v>
      </c>
      <c r="K15" s="156">
        <f>IF('Parade Entries'!$G16="Section A / Free",'Parade Entries'!M16,0)</f>
        <v>0</v>
      </c>
      <c r="L15" s="156">
        <f>IF('Parade Entries'!$G16="Section A / Free",'Parade Entries'!N16,0)</f>
        <v>0</v>
      </c>
      <c r="M15" s="156">
        <f>IF('Parade Entries'!$G16="Section A / Free",'Parade Entries'!O16,0)</f>
        <v>0</v>
      </c>
      <c r="N15" s="156">
        <f>IF('Parade Entries'!$G16="Section A / Free",'Parade Entries'!P16,0)</f>
        <v>0</v>
      </c>
      <c r="O15" s="156">
        <f>IF('Parade Entries'!$G16="Section A / Free",'Parade Entries'!Q16,0)</f>
        <v>0</v>
      </c>
      <c r="P15" s="156">
        <f>IF('Parade Entries'!$G16="Section A / Free",'Parade Entries'!R16,0)</f>
        <v>0</v>
      </c>
      <c r="Q15" s="156">
        <f>IF('Parade Entries'!$G16="Section A / Free",'Parade Entries'!S16,0)</f>
        <v>0</v>
      </c>
      <c r="R15" s="156">
        <f>IF('Parade Entries'!$G16="Section A / Free",'Parade Entries'!T16,0)</f>
        <v>0</v>
      </c>
      <c r="S15" s="271">
        <f>IF('Parade Entries'!$G16="Section A / Free",'Parade Entries'!U16,0)</f>
        <v>0</v>
      </c>
      <c r="T15" s="271">
        <f>IF('Parade Entries'!$G16="Section A / Free",'Parade Entries'!W16,0)</f>
        <v>0</v>
      </c>
      <c r="U15" s="271">
        <f>IF('Parade Entries'!$G16="Section A / Free",'Parade Entries'!X16,0)</f>
        <v>0</v>
      </c>
      <c r="V15" s="271">
        <f>IF('Parade Entries'!$G16="Section A / Free",'Parade Entries'!V16,0)</f>
        <v>0</v>
      </c>
      <c r="W15" s="272">
        <f>IF('Parade Entries'!$G16="Section A / Free",'Parade Entries'!Y16,0)</f>
        <v>0</v>
      </c>
      <c r="X15" s="271">
        <f>IF('Parade Entries'!$G16="Section A / Free",'Parade Entries'!Z16,0)</f>
        <v>0</v>
      </c>
      <c r="Y15" s="272">
        <f>IF('Parade Entries'!$G16="Section A / Free",'Parade Entries'!AA16,0)</f>
        <v>0</v>
      </c>
      <c r="Z15" s="271">
        <f>IF('Parade Entries'!$G16="Section A / Free",'Parade Entries'!AB16,0)</f>
        <v>0</v>
      </c>
      <c r="AA15" s="272">
        <f>IF('Parade Entries'!$G16="Section A / Free",'Parade Entries'!AC16,0)</f>
        <v>0</v>
      </c>
      <c r="AB15" s="156">
        <f>IF('Parade Entries'!$G16="Section A / Free",'Parade Entries'!AD16,0)</f>
        <v>0</v>
      </c>
      <c r="AC15" s="156">
        <f>IF('Parade Entries'!$G16="Section A / Free",'Parade Entries'!AE16,0)</f>
        <v>0</v>
      </c>
      <c r="AD15" s="156">
        <f>IF('Parade Entries'!$G16="Section A / Free",'Parade Entries'!AF16,0)</f>
        <v>0</v>
      </c>
    </row>
    <row r="16" spans="2:30" ht="18" x14ac:dyDescent="0.25">
      <c r="B16" s="156">
        <f>IF('Parade Entries'!$G17="Section A / Free",'Parade Entries'!B17,0)</f>
        <v>0</v>
      </c>
      <c r="C16" s="233">
        <f>IF('Parade Entries'!$G17="Section A / Free",'Parade Entries'!E17,0)</f>
        <v>0</v>
      </c>
      <c r="D16" s="269">
        <f>IF('Parade Entries'!$G17="Section A / Free",'Parade Entries'!F17,0)</f>
        <v>0</v>
      </c>
      <c r="E16" s="156">
        <f>IF('Parade Entries'!$G17="Section A / Free",'Parade Entries'!G17,0)</f>
        <v>0</v>
      </c>
      <c r="F16" s="156">
        <f>IF('Parade Entries'!$G17="Section A / Free",'Parade Entries'!H17,0)</f>
        <v>0</v>
      </c>
      <c r="G16" s="156">
        <f>IF('Parade Entries'!$G17="Section A / Free",'Parade Entries'!I17,0)</f>
        <v>0</v>
      </c>
      <c r="H16" s="156">
        <f>IF('Parade Entries'!$G17="Section A / Free",'Parade Entries'!J17,0)</f>
        <v>0</v>
      </c>
      <c r="I16" s="268">
        <f>IF('Parade Entries'!$G17="Section A / Free",'Parade Entries'!K17,0)</f>
        <v>0</v>
      </c>
      <c r="J16" s="156">
        <f>IF('Parade Entries'!$G17="Section A / Free",'Parade Entries'!L17,0)</f>
        <v>0</v>
      </c>
      <c r="K16" s="156">
        <f>IF('Parade Entries'!$G17="Section A / Free",'Parade Entries'!M17,0)</f>
        <v>0</v>
      </c>
      <c r="L16" s="156">
        <f>IF('Parade Entries'!$G17="Section A / Free",'Parade Entries'!N17,0)</f>
        <v>0</v>
      </c>
      <c r="M16" s="156">
        <f>IF('Parade Entries'!$G17="Section A / Free",'Parade Entries'!O17,0)</f>
        <v>0</v>
      </c>
      <c r="N16" s="156">
        <f>IF('Parade Entries'!$G17="Section A / Free",'Parade Entries'!P17,0)</f>
        <v>0</v>
      </c>
      <c r="O16" s="156">
        <f>IF('Parade Entries'!$G17="Section A / Free",'Parade Entries'!Q17,0)</f>
        <v>0</v>
      </c>
      <c r="P16" s="156">
        <f>IF('Parade Entries'!$G17="Section A / Free",'Parade Entries'!R17,0)</f>
        <v>0</v>
      </c>
      <c r="Q16" s="156">
        <f>IF('Parade Entries'!$G17="Section A / Free",'Parade Entries'!S17,0)</f>
        <v>0</v>
      </c>
      <c r="R16" s="156">
        <f>IF('Parade Entries'!$G17="Section A / Free",'Parade Entries'!T17,0)</f>
        <v>0</v>
      </c>
      <c r="S16" s="271">
        <f>IF('Parade Entries'!$G17="Section A / Free",'Parade Entries'!U17,0)</f>
        <v>0</v>
      </c>
      <c r="T16" s="271">
        <f>IF('Parade Entries'!$G17="Section A / Free",'Parade Entries'!W17,0)</f>
        <v>0</v>
      </c>
      <c r="U16" s="271">
        <f>IF('Parade Entries'!$G17="Section A / Free",'Parade Entries'!X17,0)</f>
        <v>0</v>
      </c>
      <c r="V16" s="271">
        <f>IF('Parade Entries'!$G17="Section A / Free",'Parade Entries'!V17,0)</f>
        <v>0</v>
      </c>
      <c r="W16" s="272">
        <f>IF('Parade Entries'!$G17="Section A / Free",'Parade Entries'!Y17,0)</f>
        <v>0</v>
      </c>
      <c r="X16" s="271">
        <f>IF('Parade Entries'!$G17="Section A / Free",'Parade Entries'!Z17,0)</f>
        <v>0</v>
      </c>
      <c r="Y16" s="272">
        <f>IF('Parade Entries'!$G17="Section A / Free",'Parade Entries'!AA17,0)</f>
        <v>0</v>
      </c>
      <c r="Z16" s="271">
        <f>IF('Parade Entries'!$G17="Section A / Free",'Parade Entries'!AB17,0)</f>
        <v>0</v>
      </c>
      <c r="AA16" s="272">
        <f>IF('Parade Entries'!$G17="Section A / Free",'Parade Entries'!AC17,0)</f>
        <v>0</v>
      </c>
      <c r="AB16" s="156">
        <f>IF('Parade Entries'!$G17="Section A / Free",'Parade Entries'!AD17,0)</f>
        <v>0</v>
      </c>
      <c r="AC16" s="156">
        <f>IF('Parade Entries'!$G17="Section A / Free",'Parade Entries'!AE17,0)</f>
        <v>0</v>
      </c>
      <c r="AD16" s="156">
        <f>IF('Parade Entries'!$G17="Section A / Free",'Parade Entries'!AF17,0)</f>
        <v>0</v>
      </c>
    </row>
    <row r="17" spans="2:30" ht="18" x14ac:dyDescent="0.25">
      <c r="B17" s="156">
        <f>IF('Parade Entries'!$G18="Section A / Free",'Parade Entries'!B18,0)</f>
        <v>0</v>
      </c>
      <c r="C17" s="233">
        <f>IF('Parade Entries'!$G18="Section A / Free",'Parade Entries'!E18,0)</f>
        <v>0</v>
      </c>
      <c r="D17" s="269">
        <f>IF('Parade Entries'!$G18="Section A / Free",'Parade Entries'!F18,0)</f>
        <v>0</v>
      </c>
      <c r="E17" s="156">
        <f>IF('Parade Entries'!$G18="Section A / Free",'Parade Entries'!G18,0)</f>
        <v>0</v>
      </c>
      <c r="F17" s="156">
        <f>IF('Parade Entries'!$G18="Section A / Free",'Parade Entries'!H18,0)</f>
        <v>0</v>
      </c>
      <c r="G17" s="156">
        <f>IF('Parade Entries'!$G18="Section A / Free",'Parade Entries'!I18,0)</f>
        <v>0</v>
      </c>
      <c r="H17" s="156">
        <f>IF('Parade Entries'!$G18="Section A / Free",'Parade Entries'!J18,0)</f>
        <v>0</v>
      </c>
      <c r="I17" s="268">
        <f>IF('Parade Entries'!$G18="Section A / Free",'Parade Entries'!K18,0)</f>
        <v>0</v>
      </c>
      <c r="J17" s="156">
        <f>IF('Parade Entries'!$G18="Section A / Free",'Parade Entries'!L18,0)</f>
        <v>0</v>
      </c>
      <c r="K17" s="156">
        <f>IF('Parade Entries'!$G18="Section A / Free",'Parade Entries'!M18,0)</f>
        <v>0</v>
      </c>
      <c r="L17" s="156">
        <f>IF('Parade Entries'!$G18="Section A / Free",'Parade Entries'!N18,0)</f>
        <v>0</v>
      </c>
      <c r="M17" s="156">
        <f>IF('Parade Entries'!$G18="Section A / Free",'Parade Entries'!O18,0)</f>
        <v>0</v>
      </c>
      <c r="N17" s="156">
        <f>IF('Parade Entries'!$G18="Section A / Free",'Parade Entries'!P18,0)</f>
        <v>0</v>
      </c>
      <c r="O17" s="156">
        <f>IF('Parade Entries'!$G18="Section A / Free",'Parade Entries'!Q18,0)</f>
        <v>0</v>
      </c>
      <c r="P17" s="156">
        <f>IF('Parade Entries'!$G18="Section A / Free",'Parade Entries'!R18,0)</f>
        <v>0</v>
      </c>
      <c r="Q17" s="156">
        <f>IF('Parade Entries'!$G18="Section A / Free",'Parade Entries'!S18,0)</f>
        <v>0</v>
      </c>
      <c r="R17" s="156">
        <f>IF('Parade Entries'!$G18="Section A / Free",'Parade Entries'!T18,0)</f>
        <v>0</v>
      </c>
      <c r="S17" s="271">
        <f>IF('Parade Entries'!$G18="Section A / Free",'Parade Entries'!U18,0)</f>
        <v>0</v>
      </c>
      <c r="T17" s="271">
        <f>IF('Parade Entries'!$G18="Section A / Free",'Parade Entries'!W18,0)</f>
        <v>0</v>
      </c>
      <c r="U17" s="271">
        <f>IF('Parade Entries'!$G18="Section A / Free",'Parade Entries'!X18,0)</f>
        <v>0</v>
      </c>
      <c r="V17" s="271">
        <f>IF('Parade Entries'!$G18="Section A / Free",'Parade Entries'!V18,0)</f>
        <v>0</v>
      </c>
      <c r="W17" s="272">
        <f>IF('Parade Entries'!$G18="Section A / Free",'Parade Entries'!Y18,0)</f>
        <v>0</v>
      </c>
      <c r="X17" s="271">
        <f>IF('Parade Entries'!$G18="Section A / Free",'Parade Entries'!Z18,0)</f>
        <v>0</v>
      </c>
      <c r="Y17" s="272">
        <f>IF('Parade Entries'!$G18="Section A / Free",'Parade Entries'!AA18,0)</f>
        <v>0</v>
      </c>
      <c r="Z17" s="271">
        <f>IF('Parade Entries'!$G18="Section A / Free",'Parade Entries'!AB18,0)</f>
        <v>0</v>
      </c>
      <c r="AA17" s="272">
        <f>IF('Parade Entries'!$G18="Section A / Free",'Parade Entries'!AC18,0)</f>
        <v>0</v>
      </c>
      <c r="AB17" s="156">
        <f>IF('Parade Entries'!$G18="Section A / Free",'Parade Entries'!AD18,0)</f>
        <v>0</v>
      </c>
      <c r="AC17" s="156">
        <f>IF('Parade Entries'!$G18="Section A / Free",'Parade Entries'!AE18,0)</f>
        <v>0</v>
      </c>
      <c r="AD17" s="156">
        <f>IF('Parade Entries'!$G18="Section A / Free",'Parade Entries'!AF18,0)</f>
        <v>0</v>
      </c>
    </row>
    <row r="18" spans="2:30" ht="18" x14ac:dyDescent="0.25">
      <c r="B18" s="156">
        <f>IF('Parade Entries'!$G19="Section A / Free",'Parade Entries'!B19,0)</f>
        <v>0</v>
      </c>
      <c r="C18" s="233">
        <f>IF('Parade Entries'!$G19="Section A / Free",'Parade Entries'!E19,0)</f>
        <v>0</v>
      </c>
      <c r="D18" s="269">
        <f>IF('Parade Entries'!$G19="Section A / Free",'Parade Entries'!F19,0)</f>
        <v>0</v>
      </c>
      <c r="E18" s="156">
        <f>IF('Parade Entries'!$G19="Section A / Free",'Parade Entries'!G19,0)</f>
        <v>0</v>
      </c>
      <c r="F18" s="156">
        <f>IF('Parade Entries'!$G19="Section A / Free",'Parade Entries'!H19,0)</f>
        <v>0</v>
      </c>
      <c r="G18" s="156">
        <f>IF('Parade Entries'!$G19="Section A / Free",'Parade Entries'!I19,0)</f>
        <v>0</v>
      </c>
      <c r="H18" s="156">
        <f>IF('Parade Entries'!$G19="Section A / Free",'Parade Entries'!J19,0)</f>
        <v>0</v>
      </c>
      <c r="I18" s="268">
        <f>IF('Parade Entries'!$G19="Section A / Free",'Parade Entries'!K19,0)</f>
        <v>0</v>
      </c>
      <c r="J18" s="156">
        <f>IF('Parade Entries'!$G19="Section A / Free",'Parade Entries'!L19,0)</f>
        <v>0</v>
      </c>
      <c r="K18" s="156">
        <f>IF('Parade Entries'!$G19="Section A / Free",'Parade Entries'!M19,0)</f>
        <v>0</v>
      </c>
      <c r="L18" s="156">
        <f>IF('Parade Entries'!$G19="Section A / Free",'Parade Entries'!N19,0)</f>
        <v>0</v>
      </c>
      <c r="M18" s="156">
        <f>IF('Parade Entries'!$G19="Section A / Free",'Parade Entries'!O19,0)</f>
        <v>0</v>
      </c>
      <c r="N18" s="156">
        <f>IF('Parade Entries'!$G19="Section A / Free",'Parade Entries'!P19,0)</f>
        <v>0</v>
      </c>
      <c r="O18" s="156">
        <f>IF('Parade Entries'!$G19="Section A / Free",'Parade Entries'!Q19,0)</f>
        <v>0</v>
      </c>
      <c r="P18" s="156">
        <f>IF('Parade Entries'!$G19="Section A / Free",'Parade Entries'!R19,0)</f>
        <v>0</v>
      </c>
      <c r="Q18" s="156">
        <f>IF('Parade Entries'!$G19="Section A / Free",'Parade Entries'!S19,0)</f>
        <v>0</v>
      </c>
      <c r="R18" s="156">
        <f>IF('Parade Entries'!$G19="Section A / Free",'Parade Entries'!T19,0)</f>
        <v>0</v>
      </c>
      <c r="S18" s="271">
        <f>IF('Parade Entries'!$G19="Section A / Free",'Parade Entries'!U19,0)</f>
        <v>0</v>
      </c>
      <c r="T18" s="271">
        <f>IF('Parade Entries'!$G19="Section A / Free",'Parade Entries'!W19,0)</f>
        <v>0</v>
      </c>
      <c r="U18" s="271">
        <f>IF('Parade Entries'!$G19="Section A / Free",'Parade Entries'!X19,0)</f>
        <v>0</v>
      </c>
      <c r="V18" s="271">
        <f>IF('Parade Entries'!$G19="Section A / Free",'Parade Entries'!V19,0)</f>
        <v>0</v>
      </c>
      <c r="W18" s="272">
        <f>IF('Parade Entries'!$G19="Section A / Free",'Parade Entries'!Y19,0)</f>
        <v>0</v>
      </c>
      <c r="X18" s="271">
        <f>IF('Parade Entries'!$G19="Section A / Free",'Parade Entries'!Z19,0)</f>
        <v>0</v>
      </c>
      <c r="Y18" s="272">
        <f>IF('Parade Entries'!$G19="Section A / Free",'Parade Entries'!AA19,0)</f>
        <v>0</v>
      </c>
      <c r="Z18" s="271">
        <f>IF('Parade Entries'!$G19="Section A / Free",'Parade Entries'!AB19,0)</f>
        <v>0</v>
      </c>
      <c r="AA18" s="272">
        <f>IF('Parade Entries'!$G19="Section A / Free",'Parade Entries'!AC19,0)</f>
        <v>0</v>
      </c>
      <c r="AB18" s="156">
        <f>IF('Parade Entries'!$G19="Section A / Free",'Parade Entries'!AD19,0)</f>
        <v>0</v>
      </c>
      <c r="AC18" s="156">
        <f>IF('Parade Entries'!$G19="Section A / Free",'Parade Entries'!AE19,0)</f>
        <v>0</v>
      </c>
      <c r="AD18" s="156">
        <f>IF('Parade Entries'!$G19="Section A / Free",'Parade Entries'!AF19,0)</f>
        <v>0</v>
      </c>
    </row>
    <row r="19" spans="2:30" ht="18" x14ac:dyDescent="0.25">
      <c r="B19" s="156">
        <f>IF('Parade Entries'!$G20="Section A / Free",'Parade Entries'!B20,0)</f>
        <v>0</v>
      </c>
      <c r="C19" s="233">
        <f>IF('Parade Entries'!$G20="Section A / Free",'Parade Entries'!E20,0)</f>
        <v>0</v>
      </c>
      <c r="D19" s="269">
        <f>IF('Parade Entries'!$G20="Section A / Free",'Parade Entries'!F20,0)</f>
        <v>0</v>
      </c>
      <c r="E19" s="156">
        <f>IF('Parade Entries'!$G20="Section A / Free",'Parade Entries'!G20,0)</f>
        <v>0</v>
      </c>
      <c r="F19" s="156">
        <f>IF('Parade Entries'!$G20="Section A / Free",'Parade Entries'!H20,0)</f>
        <v>0</v>
      </c>
      <c r="G19" s="156">
        <f>IF('Parade Entries'!$G20="Section A / Free",'Parade Entries'!I20,0)</f>
        <v>0</v>
      </c>
      <c r="H19" s="156">
        <f>IF('Parade Entries'!$G20="Section A / Free",'Parade Entries'!J20,0)</f>
        <v>0</v>
      </c>
      <c r="I19" s="268">
        <f>IF('Parade Entries'!$G20="Section A / Free",'Parade Entries'!K20,0)</f>
        <v>0</v>
      </c>
      <c r="J19" s="156">
        <f>IF('Parade Entries'!$G20="Section A / Free",'Parade Entries'!L20,0)</f>
        <v>0</v>
      </c>
      <c r="K19" s="156">
        <f>IF('Parade Entries'!$G20="Section A / Free",'Parade Entries'!M20,0)</f>
        <v>0</v>
      </c>
      <c r="L19" s="156">
        <f>IF('Parade Entries'!$G20="Section A / Free",'Parade Entries'!N20,0)</f>
        <v>0</v>
      </c>
      <c r="M19" s="156">
        <f>IF('Parade Entries'!$G20="Section A / Free",'Parade Entries'!O20,0)</f>
        <v>0</v>
      </c>
      <c r="N19" s="156">
        <f>IF('Parade Entries'!$G20="Section A / Free",'Parade Entries'!P20,0)</f>
        <v>0</v>
      </c>
      <c r="O19" s="156">
        <f>IF('Parade Entries'!$G20="Section A / Free",'Parade Entries'!Q20,0)</f>
        <v>0</v>
      </c>
      <c r="P19" s="156">
        <f>IF('Parade Entries'!$G20="Section A / Free",'Parade Entries'!R20,0)</f>
        <v>0</v>
      </c>
      <c r="Q19" s="156">
        <f>IF('Parade Entries'!$G20="Section A / Free",'Parade Entries'!S20,0)</f>
        <v>0</v>
      </c>
      <c r="R19" s="156">
        <f>IF('Parade Entries'!$G20="Section A / Free",'Parade Entries'!T20,0)</f>
        <v>0</v>
      </c>
      <c r="S19" s="271">
        <f>IF('Parade Entries'!$G20="Section A / Free",'Parade Entries'!U20,0)</f>
        <v>0</v>
      </c>
      <c r="T19" s="271">
        <f>IF('Parade Entries'!$G20="Section A / Free",'Parade Entries'!W20,0)</f>
        <v>0</v>
      </c>
      <c r="U19" s="271">
        <f>IF('Parade Entries'!$G20="Section A / Free",'Parade Entries'!X20,0)</f>
        <v>0</v>
      </c>
      <c r="V19" s="271">
        <f>IF('Parade Entries'!$G20="Section A / Free",'Parade Entries'!V20,0)</f>
        <v>0</v>
      </c>
      <c r="W19" s="272">
        <f>IF('Parade Entries'!$G20="Section A / Free",'Parade Entries'!Y20,0)</f>
        <v>0</v>
      </c>
      <c r="X19" s="271">
        <f>IF('Parade Entries'!$G20="Section A / Free",'Parade Entries'!Z20,0)</f>
        <v>0</v>
      </c>
      <c r="Y19" s="272">
        <f>IF('Parade Entries'!$G20="Section A / Free",'Parade Entries'!AA20,0)</f>
        <v>0</v>
      </c>
      <c r="Z19" s="271">
        <f>IF('Parade Entries'!$G20="Section A / Free",'Parade Entries'!AB20,0)</f>
        <v>0</v>
      </c>
      <c r="AA19" s="272">
        <f>IF('Parade Entries'!$G20="Section A / Free",'Parade Entries'!AC20,0)</f>
        <v>0</v>
      </c>
      <c r="AB19" s="156">
        <f>IF('Parade Entries'!$G20="Section A / Free",'Parade Entries'!AD20,0)</f>
        <v>0</v>
      </c>
      <c r="AC19" s="156">
        <f>IF('Parade Entries'!$G20="Section A / Free",'Parade Entries'!AE20,0)</f>
        <v>0</v>
      </c>
      <c r="AD19" s="156">
        <f>IF('Parade Entries'!$G20="Section A / Free",'Parade Entries'!AF20,0)</f>
        <v>0</v>
      </c>
    </row>
    <row r="20" spans="2:30" ht="18" x14ac:dyDescent="0.25">
      <c r="B20" s="156">
        <f>IF('Parade Entries'!$G21="Section A / Free",'Parade Entries'!B21,0)</f>
        <v>0</v>
      </c>
      <c r="C20" s="233">
        <f>IF('Parade Entries'!$G21="Section A / Free",'Parade Entries'!E21,0)</f>
        <v>0</v>
      </c>
      <c r="D20" s="269">
        <f>IF('Parade Entries'!$G21="Section A / Free",'Parade Entries'!F21,0)</f>
        <v>0</v>
      </c>
      <c r="E20" s="156">
        <f>IF('Parade Entries'!$G21="Section A / Free",'Parade Entries'!G21,0)</f>
        <v>0</v>
      </c>
      <c r="F20" s="156">
        <f>IF('Parade Entries'!$G21="Section A / Free",'Parade Entries'!H21,0)</f>
        <v>0</v>
      </c>
      <c r="G20" s="156">
        <f>IF('Parade Entries'!$G21="Section A / Free",'Parade Entries'!I21,0)</f>
        <v>0</v>
      </c>
      <c r="H20" s="156">
        <f>IF('Parade Entries'!$G21="Section A / Free",'Parade Entries'!J21,0)</f>
        <v>0</v>
      </c>
      <c r="I20" s="268">
        <f>IF('Parade Entries'!$G21="Section A / Free",'Parade Entries'!K21,0)</f>
        <v>0</v>
      </c>
      <c r="J20" s="156">
        <f>IF('Parade Entries'!$G21="Section A / Free",'Parade Entries'!L21,0)</f>
        <v>0</v>
      </c>
      <c r="K20" s="156">
        <f>IF('Parade Entries'!$G21="Section A / Free",'Parade Entries'!M21,0)</f>
        <v>0</v>
      </c>
      <c r="L20" s="156">
        <f>IF('Parade Entries'!$G21="Section A / Free",'Parade Entries'!N21,0)</f>
        <v>0</v>
      </c>
      <c r="M20" s="156">
        <f>IF('Parade Entries'!$G21="Section A / Free",'Parade Entries'!O21,0)</f>
        <v>0</v>
      </c>
      <c r="N20" s="156">
        <f>IF('Parade Entries'!$G21="Section A / Free",'Parade Entries'!P21,0)</f>
        <v>0</v>
      </c>
      <c r="O20" s="156">
        <f>IF('Parade Entries'!$G21="Section A / Free",'Parade Entries'!Q21,0)</f>
        <v>0</v>
      </c>
      <c r="P20" s="156">
        <f>IF('Parade Entries'!$G21="Section A / Free",'Parade Entries'!R21,0)</f>
        <v>0</v>
      </c>
      <c r="Q20" s="156">
        <f>IF('Parade Entries'!$G21="Section A / Free",'Parade Entries'!S21,0)</f>
        <v>0</v>
      </c>
      <c r="R20" s="156">
        <f>IF('Parade Entries'!$G21="Section A / Free",'Parade Entries'!T21,0)</f>
        <v>0</v>
      </c>
      <c r="S20" s="271">
        <f>IF('Parade Entries'!$G21="Section A / Free",'Parade Entries'!U21,0)</f>
        <v>0</v>
      </c>
      <c r="T20" s="271">
        <f>IF('Parade Entries'!$G21="Section A / Free",'Parade Entries'!W21,0)</f>
        <v>0</v>
      </c>
      <c r="U20" s="271">
        <f>IF('Parade Entries'!$G21="Section A / Free",'Parade Entries'!X21,0)</f>
        <v>0</v>
      </c>
      <c r="V20" s="271">
        <f>IF('Parade Entries'!$G21="Section A / Free",'Parade Entries'!V21,0)</f>
        <v>0</v>
      </c>
      <c r="W20" s="272">
        <f>IF('Parade Entries'!$G21="Section A / Free",'Parade Entries'!Y21,0)</f>
        <v>0</v>
      </c>
      <c r="X20" s="271">
        <f>IF('Parade Entries'!$G21="Section A / Free",'Parade Entries'!Z21,0)</f>
        <v>0</v>
      </c>
      <c r="Y20" s="272">
        <f>IF('Parade Entries'!$G21="Section A / Free",'Parade Entries'!AA21,0)</f>
        <v>0</v>
      </c>
      <c r="Z20" s="271">
        <f>IF('Parade Entries'!$G21="Section A / Free",'Parade Entries'!AB21,0)</f>
        <v>0</v>
      </c>
      <c r="AA20" s="272">
        <f>IF('Parade Entries'!$G21="Section A / Free",'Parade Entries'!AC21,0)</f>
        <v>0</v>
      </c>
      <c r="AB20" s="156">
        <f>IF('Parade Entries'!$G21="Section A / Free",'Parade Entries'!AD21,0)</f>
        <v>0</v>
      </c>
      <c r="AC20" s="156">
        <f>IF('Parade Entries'!$G21="Section A / Free",'Parade Entries'!AE21,0)</f>
        <v>0</v>
      </c>
      <c r="AD20" s="156">
        <f>IF('Parade Entries'!$G21="Section A / Free",'Parade Entries'!AF21,0)</f>
        <v>0</v>
      </c>
    </row>
    <row r="21" spans="2:30" ht="18" x14ac:dyDescent="0.25">
      <c r="B21" s="156" t="str">
        <f>IF('Parade Entries'!$G22="Section A / Free",'Parade Entries'!B22,0)</f>
        <v>SUSART</v>
      </c>
      <c r="C21" s="233">
        <f>IF('Parade Entries'!$G22="Section A / Free",'Parade Entries'!E22,0)</f>
        <v>46022</v>
      </c>
      <c r="D21" s="269" t="str">
        <f>IF('Parade Entries'!$G22="Section A / Free",'Parade Entries'!F22,0)</f>
        <v>FREE</v>
      </c>
      <c r="E21" s="156" t="str">
        <f>IF('Parade Entries'!$G22="Section A / Free",'Parade Entries'!G22,0)</f>
        <v>Section A / Free</v>
      </c>
      <c r="F21" s="156" t="str">
        <f>IF('Parade Entries'!$G22="Section A / Free",'Parade Entries'!H22,0)</f>
        <v>Stephanie</v>
      </c>
      <c r="G21" s="156" t="str">
        <f>IF('Parade Entries'!$G22="Section A / Free",'Parade Entries'!I22,0)</f>
        <v>Yencer</v>
      </c>
      <c r="H21" s="156" t="str">
        <f>IF('Parade Entries'!$G22="Section A / Free",'Parade Entries'!J22,0)</f>
        <v xml:space="preserve">SUSART@USA.COM </v>
      </c>
      <c r="I21" s="268">
        <f>IF('Parade Entries'!$G22="Section A / Free",'Parade Entries'!K22,0)</f>
        <v>2175295191</v>
      </c>
      <c r="J21" s="156" t="str">
        <f>IF('Parade Entries'!$G22="Section A / Free",'Parade Entries'!L22,0)</f>
        <v>The Springfield Underwater Search and Rescue Team was the first dive team in the area and it was organized in May 1960. They provide qualified underwater search and recovery services to law enforcement agencies, municipal authorities, private individuals, and groups in the Central Illinois area without charge. Currently looking for volunteers to join us whether you are a scuba diver or not. Help us make a positive impact on the community and the lives around us. K9 Gibbs - Our SAR dog No</v>
      </c>
      <c r="K21" s="156">
        <f>IF('Parade Entries'!$G22="Section A / Free",'Parade Entries'!M22,0)</f>
        <v>0</v>
      </c>
      <c r="L21" s="156" t="str">
        <f>IF('Parade Entries'!$G22="Section A / Free",'Parade Entries'!N22,0)</f>
        <v>K9 named Gibbs - &amp; no music</v>
      </c>
      <c r="M21" s="156">
        <f>IF('Parade Entries'!$G22="Section A / Free",'Parade Entries'!O22,0)</f>
        <v>0</v>
      </c>
      <c r="N21" s="156">
        <f>IF('Parade Entries'!$G22="Section A / Free",'Parade Entries'!P22,0)</f>
        <v>0</v>
      </c>
      <c r="O21" s="156">
        <f>IF('Parade Entries'!$G22="Section A / Free",'Parade Entries'!Q22,0)</f>
        <v>1</v>
      </c>
      <c r="P21" s="156">
        <f>IF('Parade Entries'!$G22="Section A / Free",'Parade Entries'!R22,0)</f>
        <v>0</v>
      </c>
      <c r="Q21" s="156" t="str">
        <f>IF('Parade Entries'!$G22="Section A / Free",'Parade Entries'!S22,0)</f>
        <v>Truck</v>
      </c>
      <c r="R21" s="156" t="str">
        <f>IF('Parade Entries'!$G22="Section A / Free",'Parade Entries'!T22,0)</f>
        <v>Section A Free</v>
      </c>
      <c r="S21" s="271">
        <f>IF('Parade Entries'!$G22="Section A / Free",'Parade Entries'!U22,0)</f>
        <v>0</v>
      </c>
      <c r="T21" s="271">
        <f>IF('Parade Entries'!$G22="Section A / Free",'Parade Entries'!W22,0)</f>
        <v>0</v>
      </c>
      <c r="U21" s="271">
        <f>IF('Parade Entries'!$G22="Section A / Free",'Parade Entries'!X22,0)</f>
        <v>0</v>
      </c>
      <c r="V21" s="271">
        <f>IF('Parade Entries'!$G22="Section A / Free",'Parade Entries'!V22,0)</f>
        <v>0</v>
      </c>
      <c r="W21" s="272">
        <f>IF('Parade Entries'!$G22="Section A / Free",'Parade Entries'!Y22,0)</f>
        <v>0</v>
      </c>
      <c r="X21" s="271">
        <f>IF('Parade Entries'!$G22="Section A / Free",'Parade Entries'!Z22,0)</f>
        <v>0</v>
      </c>
      <c r="Y21" s="272" t="e">
        <f>IF('Parade Entries'!$G22="Section A / Free",'Parade Entries'!AA22,0)</f>
        <v>#DIV/0!</v>
      </c>
      <c r="Z21" s="271" t="str">
        <f>IF('Parade Entries'!$G22="Section A / Free",'Parade Entries'!AB22,0)</f>
        <v/>
      </c>
      <c r="AA21" s="272" t="str">
        <f>IF('Parade Entries'!$G22="Section A / Free",'Parade Entries'!AC22,0)</f>
        <v/>
      </c>
      <c r="AB21" s="156" t="str">
        <f>IF('Parade Entries'!$G22="Section A / Free",'Parade Entries'!AD22,0)</f>
        <v>Stephanie Yencer</v>
      </c>
      <c r="AC21" s="156" t="str">
        <f>IF('Parade Entries'!$G22="Section A / Free",'Parade Entries'!AE22,0)</f>
        <v>New Site</v>
      </c>
      <c r="AD21" s="156" t="str">
        <f>IF('Parade Entries'!$G22="Section A / Free",'Parade Entries'!AF22,0)</f>
        <v/>
      </c>
    </row>
    <row r="22" spans="2:30" ht="18" x14ac:dyDescent="0.25">
      <c r="B22" s="156">
        <f>IF('Parade Entries'!$G23="Section A / Free",'Parade Entries'!B23,0)</f>
        <v>0</v>
      </c>
      <c r="C22" s="233">
        <f>IF('Parade Entries'!$G23="Section A / Free",'Parade Entries'!E23,0)</f>
        <v>0</v>
      </c>
      <c r="D22" s="269">
        <f>IF('Parade Entries'!$G23="Section A / Free",'Parade Entries'!F23,0)</f>
        <v>0</v>
      </c>
      <c r="E22" s="156">
        <f>IF('Parade Entries'!$G23="Section A / Free",'Parade Entries'!G23,0)</f>
        <v>0</v>
      </c>
      <c r="F22" s="156">
        <f>IF('Parade Entries'!$G23="Section A / Free",'Parade Entries'!H23,0)</f>
        <v>0</v>
      </c>
      <c r="G22" s="156">
        <f>IF('Parade Entries'!$G23="Section A / Free",'Parade Entries'!I23,0)</f>
        <v>0</v>
      </c>
      <c r="H22" s="156">
        <f>IF('Parade Entries'!$G23="Section A / Free",'Parade Entries'!J23,0)</f>
        <v>0</v>
      </c>
      <c r="I22" s="268">
        <f>IF('Parade Entries'!$G23="Section A / Free",'Parade Entries'!K23,0)</f>
        <v>0</v>
      </c>
      <c r="J22" s="156">
        <f>IF('Parade Entries'!$G23="Section A / Free",'Parade Entries'!L23,0)</f>
        <v>0</v>
      </c>
      <c r="K22" s="156">
        <f>IF('Parade Entries'!$G23="Section A / Free",'Parade Entries'!M23,0)</f>
        <v>0</v>
      </c>
      <c r="L22" s="156">
        <f>IF('Parade Entries'!$G23="Section A / Free",'Parade Entries'!N23,0)</f>
        <v>0</v>
      </c>
      <c r="M22" s="156">
        <f>IF('Parade Entries'!$G23="Section A / Free",'Parade Entries'!O23,0)</f>
        <v>0</v>
      </c>
      <c r="N22" s="156">
        <f>IF('Parade Entries'!$G23="Section A / Free",'Parade Entries'!P23,0)</f>
        <v>0</v>
      </c>
      <c r="O22" s="156">
        <f>IF('Parade Entries'!$G23="Section A / Free",'Parade Entries'!Q23,0)</f>
        <v>0</v>
      </c>
      <c r="P22" s="156">
        <f>IF('Parade Entries'!$G23="Section A / Free",'Parade Entries'!R23,0)</f>
        <v>0</v>
      </c>
      <c r="Q22" s="156">
        <f>IF('Parade Entries'!$G23="Section A / Free",'Parade Entries'!S23,0)</f>
        <v>0</v>
      </c>
      <c r="R22" s="156">
        <f>IF('Parade Entries'!$G23="Section A / Free",'Parade Entries'!T23,0)</f>
        <v>0</v>
      </c>
      <c r="S22" s="271">
        <f>IF('Parade Entries'!$G23="Section A / Free",'Parade Entries'!U23,0)</f>
        <v>0</v>
      </c>
      <c r="T22" s="271">
        <f>IF('Parade Entries'!$G23="Section A / Free",'Parade Entries'!W23,0)</f>
        <v>0</v>
      </c>
      <c r="U22" s="271">
        <f>IF('Parade Entries'!$G23="Section A / Free",'Parade Entries'!X23,0)</f>
        <v>0</v>
      </c>
      <c r="V22" s="271">
        <f>IF('Parade Entries'!$G23="Section A / Free",'Parade Entries'!V23,0)</f>
        <v>0</v>
      </c>
      <c r="W22" s="272">
        <f>IF('Parade Entries'!$G23="Section A / Free",'Parade Entries'!Y23,0)</f>
        <v>0</v>
      </c>
      <c r="X22" s="271">
        <f>IF('Parade Entries'!$G23="Section A / Free",'Parade Entries'!Z23,0)</f>
        <v>0</v>
      </c>
      <c r="Y22" s="272">
        <f>IF('Parade Entries'!$G23="Section A / Free",'Parade Entries'!AA23,0)</f>
        <v>0</v>
      </c>
      <c r="Z22" s="271">
        <f>IF('Parade Entries'!$G23="Section A / Free",'Parade Entries'!AB23,0)</f>
        <v>0</v>
      </c>
      <c r="AA22" s="272">
        <f>IF('Parade Entries'!$G23="Section A / Free",'Parade Entries'!AC23,0)</f>
        <v>0</v>
      </c>
      <c r="AB22" s="156">
        <f>IF('Parade Entries'!$G23="Section A / Free",'Parade Entries'!AD23,0)</f>
        <v>0</v>
      </c>
      <c r="AC22" s="156">
        <f>IF('Parade Entries'!$G23="Section A / Free",'Parade Entries'!AE23,0)</f>
        <v>0</v>
      </c>
      <c r="AD22" s="156">
        <f>IF('Parade Entries'!$G23="Section A / Free",'Parade Entries'!AF23,0)</f>
        <v>0</v>
      </c>
    </row>
    <row r="23" spans="2:30" ht="18" x14ac:dyDescent="0.25">
      <c r="B23" s="156">
        <f>IF('Parade Entries'!$G24="Section A / Free",'Parade Entries'!B24,0)</f>
        <v>0</v>
      </c>
      <c r="C23" s="233">
        <f>IF('Parade Entries'!$G24="Section A / Free",'Parade Entries'!E24,0)</f>
        <v>0</v>
      </c>
      <c r="D23" s="269">
        <f>IF('Parade Entries'!$G24="Section A / Free",'Parade Entries'!F24,0)</f>
        <v>0</v>
      </c>
      <c r="E23" s="156">
        <f>IF('Parade Entries'!$G24="Section A / Free",'Parade Entries'!G24,0)</f>
        <v>0</v>
      </c>
      <c r="F23" s="156">
        <f>IF('Parade Entries'!$G24="Section A / Free",'Parade Entries'!H24,0)</f>
        <v>0</v>
      </c>
      <c r="G23" s="156">
        <f>IF('Parade Entries'!$G24="Section A / Free",'Parade Entries'!I24,0)</f>
        <v>0</v>
      </c>
      <c r="H23" s="156">
        <f>IF('Parade Entries'!$G24="Section A / Free",'Parade Entries'!J24,0)</f>
        <v>0</v>
      </c>
      <c r="I23" s="268">
        <f>IF('Parade Entries'!$G24="Section A / Free",'Parade Entries'!K24,0)</f>
        <v>0</v>
      </c>
      <c r="J23" s="156">
        <f>IF('Parade Entries'!$G24="Section A / Free",'Parade Entries'!L24,0)</f>
        <v>0</v>
      </c>
      <c r="K23" s="156">
        <f>IF('Parade Entries'!$G24="Section A / Free",'Parade Entries'!M24,0)</f>
        <v>0</v>
      </c>
      <c r="L23" s="156">
        <f>IF('Parade Entries'!$G24="Section A / Free",'Parade Entries'!N24,0)</f>
        <v>0</v>
      </c>
      <c r="M23" s="156">
        <f>IF('Parade Entries'!$G24="Section A / Free",'Parade Entries'!O24,0)</f>
        <v>0</v>
      </c>
      <c r="N23" s="156">
        <f>IF('Parade Entries'!$G24="Section A / Free",'Parade Entries'!P24,0)</f>
        <v>0</v>
      </c>
      <c r="O23" s="156">
        <f>IF('Parade Entries'!$G24="Section A / Free",'Parade Entries'!Q24,0)</f>
        <v>0</v>
      </c>
      <c r="P23" s="156">
        <f>IF('Parade Entries'!$G24="Section A / Free",'Parade Entries'!R24,0)</f>
        <v>0</v>
      </c>
      <c r="Q23" s="156">
        <f>IF('Parade Entries'!$G24="Section A / Free",'Parade Entries'!S24,0)</f>
        <v>0</v>
      </c>
      <c r="R23" s="156">
        <f>IF('Parade Entries'!$G24="Section A / Free",'Parade Entries'!T24,0)</f>
        <v>0</v>
      </c>
      <c r="S23" s="271">
        <f>IF('Parade Entries'!$G24="Section A / Free",'Parade Entries'!U24,0)</f>
        <v>0</v>
      </c>
      <c r="T23" s="271">
        <f>IF('Parade Entries'!$G24="Section A / Free",'Parade Entries'!W24,0)</f>
        <v>0</v>
      </c>
      <c r="U23" s="271">
        <f>IF('Parade Entries'!$G24="Section A / Free",'Parade Entries'!X24,0)</f>
        <v>0</v>
      </c>
      <c r="V23" s="271">
        <f>IF('Parade Entries'!$G24="Section A / Free",'Parade Entries'!V24,0)</f>
        <v>0</v>
      </c>
      <c r="W23" s="272">
        <f>IF('Parade Entries'!$G24="Section A / Free",'Parade Entries'!Y24,0)</f>
        <v>0</v>
      </c>
      <c r="X23" s="271">
        <f>IF('Parade Entries'!$G24="Section A / Free",'Parade Entries'!Z24,0)</f>
        <v>0</v>
      </c>
      <c r="Y23" s="272">
        <f>IF('Parade Entries'!$G24="Section A / Free",'Parade Entries'!AA24,0)</f>
        <v>0</v>
      </c>
      <c r="Z23" s="271">
        <f>IF('Parade Entries'!$G24="Section A / Free",'Parade Entries'!AB24,0)</f>
        <v>0</v>
      </c>
      <c r="AA23" s="272">
        <f>IF('Parade Entries'!$G24="Section A / Free",'Parade Entries'!AC24,0)</f>
        <v>0</v>
      </c>
      <c r="AB23" s="156">
        <f>IF('Parade Entries'!$G24="Section A / Free",'Parade Entries'!AD24,0)</f>
        <v>0</v>
      </c>
      <c r="AC23" s="156">
        <f>IF('Parade Entries'!$G24="Section A / Free",'Parade Entries'!AE24,0)</f>
        <v>0</v>
      </c>
      <c r="AD23" s="156">
        <f>IF('Parade Entries'!$G24="Section A / Free",'Parade Entries'!AF24,0)</f>
        <v>0</v>
      </c>
    </row>
    <row r="24" spans="2:30" ht="18" x14ac:dyDescent="0.25">
      <c r="B24" s="156">
        <f>IF('Parade Entries'!$G25="Section A / Free",'Parade Entries'!B25,0)</f>
        <v>0</v>
      </c>
      <c r="C24" s="233">
        <f>IF('Parade Entries'!$G25="Section A / Free",'Parade Entries'!E25,0)</f>
        <v>0</v>
      </c>
      <c r="D24" s="269">
        <f>IF('Parade Entries'!$G25="Section A / Free",'Parade Entries'!F25,0)</f>
        <v>0</v>
      </c>
      <c r="E24" s="156">
        <f>IF('Parade Entries'!$G25="Section A / Free",'Parade Entries'!G25,0)</f>
        <v>0</v>
      </c>
      <c r="F24" s="156">
        <f>IF('Parade Entries'!$G25="Section A / Free",'Parade Entries'!H25,0)</f>
        <v>0</v>
      </c>
      <c r="G24" s="156">
        <f>IF('Parade Entries'!$G25="Section A / Free",'Parade Entries'!I25,0)</f>
        <v>0</v>
      </c>
      <c r="H24" s="156">
        <f>IF('Parade Entries'!$G25="Section A / Free",'Parade Entries'!J25,0)</f>
        <v>0</v>
      </c>
      <c r="I24" s="268">
        <f>IF('Parade Entries'!$G25="Section A / Free",'Parade Entries'!K25,0)</f>
        <v>0</v>
      </c>
      <c r="J24" s="156">
        <f>IF('Parade Entries'!$G25="Section A / Free",'Parade Entries'!L25,0)</f>
        <v>0</v>
      </c>
      <c r="K24" s="156">
        <f>IF('Parade Entries'!$G25="Section A / Free",'Parade Entries'!M25,0)</f>
        <v>0</v>
      </c>
      <c r="L24" s="156">
        <f>IF('Parade Entries'!$G25="Section A / Free",'Parade Entries'!N25,0)</f>
        <v>0</v>
      </c>
      <c r="M24" s="156">
        <f>IF('Parade Entries'!$G25="Section A / Free",'Parade Entries'!O25,0)</f>
        <v>0</v>
      </c>
      <c r="N24" s="156">
        <f>IF('Parade Entries'!$G25="Section A / Free",'Parade Entries'!P25,0)</f>
        <v>0</v>
      </c>
      <c r="O24" s="156">
        <f>IF('Parade Entries'!$G25="Section A / Free",'Parade Entries'!Q25,0)</f>
        <v>0</v>
      </c>
      <c r="P24" s="156">
        <f>IF('Parade Entries'!$G25="Section A / Free",'Parade Entries'!R25,0)</f>
        <v>0</v>
      </c>
      <c r="Q24" s="156">
        <f>IF('Parade Entries'!$G25="Section A / Free",'Parade Entries'!S25,0)</f>
        <v>0</v>
      </c>
      <c r="R24" s="156">
        <f>IF('Parade Entries'!$G25="Section A / Free",'Parade Entries'!T25,0)</f>
        <v>0</v>
      </c>
      <c r="S24" s="271">
        <f>IF('Parade Entries'!$G25="Section A / Free",'Parade Entries'!U25,0)</f>
        <v>0</v>
      </c>
      <c r="T24" s="271">
        <f>IF('Parade Entries'!$G25="Section A / Free",'Parade Entries'!W25,0)</f>
        <v>0</v>
      </c>
      <c r="U24" s="271">
        <f>IF('Parade Entries'!$G25="Section A / Free",'Parade Entries'!X25,0)</f>
        <v>0</v>
      </c>
      <c r="V24" s="271">
        <f>IF('Parade Entries'!$G25="Section A / Free",'Parade Entries'!V25,0)</f>
        <v>0</v>
      </c>
      <c r="W24" s="272">
        <f>IF('Parade Entries'!$G25="Section A / Free",'Parade Entries'!Y25,0)</f>
        <v>0</v>
      </c>
      <c r="X24" s="271">
        <f>IF('Parade Entries'!$G25="Section A / Free",'Parade Entries'!Z25,0)</f>
        <v>0</v>
      </c>
      <c r="Y24" s="272">
        <f>IF('Parade Entries'!$G25="Section A / Free",'Parade Entries'!AA25,0)</f>
        <v>0</v>
      </c>
      <c r="Z24" s="271">
        <f>IF('Parade Entries'!$G25="Section A / Free",'Parade Entries'!AB25,0)</f>
        <v>0</v>
      </c>
      <c r="AA24" s="272">
        <f>IF('Parade Entries'!$G25="Section A / Free",'Parade Entries'!AC25,0)</f>
        <v>0</v>
      </c>
      <c r="AB24" s="156">
        <f>IF('Parade Entries'!$G25="Section A / Free",'Parade Entries'!AD25,0)</f>
        <v>0</v>
      </c>
      <c r="AC24" s="156">
        <f>IF('Parade Entries'!$G25="Section A / Free",'Parade Entries'!AE25,0)</f>
        <v>0</v>
      </c>
      <c r="AD24" s="156">
        <f>IF('Parade Entries'!$G25="Section A / Free",'Parade Entries'!AF25,0)</f>
        <v>0</v>
      </c>
    </row>
    <row r="25" spans="2:30" ht="18" x14ac:dyDescent="0.25">
      <c r="B25" s="156">
        <f>IF('Parade Entries'!$G26="Section A / Free",'Parade Entries'!B26,0)</f>
        <v>0</v>
      </c>
      <c r="C25" s="233">
        <f>IF('Parade Entries'!$G26="Section A / Free",'Parade Entries'!E26,0)</f>
        <v>0</v>
      </c>
      <c r="D25" s="269">
        <f>IF('Parade Entries'!$G26="Section A / Free",'Parade Entries'!F26,0)</f>
        <v>0</v>
      </c>
      <c r="E25" s="156">
        <f>IF('Parade Entries'!$G26="Section A / Free",'Parade Entries'!G26,0)</f>
        <v>0</v>
      </c>
      <c r="F25" s="156">
        <f>IF('Parade Entries'!$G26="Section A / Free",'Parade Entries'!H26,0)</f>
        <v>0</v>
      </c>
      <c r="G25" s="156">
        <f>IF('Parade Entries'!$G26="Section A / Free",'Parade Entries'!I26,0)</f>
        <v>0</v>
      </c>
      <c r="H25" s="156">
        <f>IF('Parade Entries'!$G26="Section A / Free",'Parade Entries'!J26,0)</f>
        <v>0</v>
      </c>
      <c r="I25" s="268">
        <f>IF('Parade Entries'!$G26="Section A / Free",'Parade Entries'!K26,0)</f>
        <v>0</v>
      </c>
      <c r="J25" s="156">
        <f>IF('Parade Entries'!$G26="Section A / Free",'Parade Entries'!L26,0)</f>
        <v>0</v>
      </c>
      <c r="K25" s="156">
        <f>IF('Parade Entries'!$G26="Section A / Free",'Parade Entries'!M26,0)</f>
        <v>0</v>
      </c>
      <c r="L25" s="156">
        <f>IF('Parade Entries'!$G26="Section A / Free",'Parade Entries'!N26,0)</f>
        <v>0</v>
      </c>
      <c r="M25" s="156">
        <f>IF('Parade Entries'!$G26="Section A / Free",'Parade Entries'!O26,0)</f>
        <v>0</v>
      </c>
      <c r="N25" s="156">
        <f>IF('Parade Entries'!$G26="Section A / Free",'Parade Entries'!P26,0)</f>
        <v>0</v>
      </c>
      <c r="O25" s="156">
        <f>IF('Parade Entries'!$G26="Section A / Free",'Parade Entries'!Q26,0)</f>
        <v>0</v>
      </c>
      <c r="P25" s="156">
        <f>IF('Parade Entries'!$G26="Section A / Free",'Parade Entries'!R26,0)</f>
        <v>0</v>
      </c>
      <c r="Q25" s="156">
        <f>IF('Parade Entries'!$G26="Section A / Free",'Parade Entries'!S26,0)</f>
        <v>0</v>
      </c>
      <c r="R25" s="156">
        <f>IF('Parade Entries'!$G26="Section A / Free",'Parade Entries'!T26,0)</f>
        <v>0</v>
      </c>
      <c r="S25" s="271">
        <f>IF('Parade Entries'!$G26="Section A / Free",'Parade Entries'!U26,0)</f>
        <v>0</v>
      </c>
      <c r="T25" s="271">
        <f>IF('Parade Entries'!$G26="Section A / Free",'Parade Entries'!W26,0)</f>
        <v>0</v>
      </c>
      <c r="U25" s="271">
        <f>IF('Parade Entries'!$G26="Section A / Free",'Parade Entries'!X26,0)</f>
        <v>0</v>
      </c>
      <c r="V25" s="271">
        <f>IF('Parade Entries'!$G26="Section A / Free",'Parade Entries'!V26,0)</f>
        <v>0</v>
      </c>
      <c r="W25" s="272">
        <f>IF('Parade Entries'!$G26="Section A / Free",'Parade Entries'!Y26,0)</f>
        <v>0</v>
      </c>
      <c r="X25" s="271">
        <f>IF('Parade Entries'!$G26="Section A / Free",'Parade Entries'!Z26,0)</f>
        <v>0</v>
      </c>
      <c r="Y25" s="272">
        <f>IF('Parade Entries'!$G26="Section A / Free",'Parade Entries'!AA26,0)</f>
        <v>0</v>
      </c>
      <c r="Z25" s="271">
        <f>IF('Parade Entries'!$G26="Section A / Free",'Parade Entries'!AB26,0)</f>
        <v>0</v>
      </c>
      <c r="AA25" s="272">
        <f>IF('Parade Entries'!$G26="Section A / Free",'Parade Entries'!AC26,0)</f>
        <v>0</v>
      </c>
      <c r="AB25" s="156">
        <f>IF('Parade Entries'!$G26="Section A / Free",'Parade Entries'!AD26,0)</f>
        <v>0</v>
      </c>
      <c r="AC25" s="156">
        <f>IF('Parade Entries'!$G26="Section A / Free",'Parade Entries'!AE26,0)</f>
        <v>0</v>
      </c>
      <c r="AD25" s="156">
        <f>IF('Parade Entries'!$G26="Section A / Free",'Parade Entries'!AF26,0)</f>
        <v>0</v>
      </c>
    </row>
    <row r="26" spans="2:30" ht="18" x14ac:dyDescent="0.25">
      <c r="B26" s="156">
        <f>IF('Parade Entries'!$G27="Section A / Free",'Parade Entries'!B27,0)</f>
        <v>0</v>
      </c>
      <c r="C26" s="233">
        <f>IF('Parade Entries'!$G27="Section A / Free",'Parade Entries'!E27,0)</f>
        <v>0</v>
      </c>
      <c r="D26" s="269">
        <f>IF('Parade Entries'!$G27="Section A / Free",'Parade Entries'!F27,0)</f>
        <v>0</v>
      </c>
      <c r="E26" s="156">
        <f>IF('Parade Entries'!$G27="Section A / Free",'Parade Entries'!G27,0)</f>
        <v>0</v>
      </c>
      <c r="F26" s="156">
        <f>IF('Parade Entries'!$G27="Section A / Free",'Parade Entries'!H27,0)</f>
        <v>0</v>
      </c>
      <c r="G26" s="156">
        <f>IF('Parade Entries'!$G27="Section A / Free",'Parade Entries'!I27,0)</f>
        <v>0</v>
      </c>
      <c r="H26" s="156">
        <f>IF('Parade Entries'!$G27="Section A / Free",'Parade Entries'!J27,0)</f>
        <v>0</v>
      </c>
      <c r="I26" s="268">
        <f>IF('Parade Entries'!$G27="Section A / Free",'Parade Entries'!K27,0)</f>
        <v>0</v>
      </c>
      <c r="J26" s="156">
        <f>IF('Parade Entries'!$G27="Section A / Free",'Parade Entries'!L27,0)</f>
        <v>0</v>
      </c>
      <c r="K26" s="156">
        <f>IF('Parade Entries'!$G27="Section A / Free",'Parade Entries'!M27,0)</f>
        <v>0</v>
      </c>
      <c r="L26" s="156">
        <f>IF('Parade Entries'!$G27="Section A / Free",'Parade Entries'!N27,0)</f>
        <v>0</v>
      </c>
      <c r="M26" s="156">
        <f>IF('Parade Entries'!$G27="Section A / Free",'Parade Entries'!O27,0)</f>
        <v>0</v>
      </c>
      <c r="N26" s="156">
        <f>IF('Parade Entries'!$G27="Section A / Free",'Parade Entries'!P27,0)</f>
        <v>0</v>
      </c>
      <c r="O26" s="156">
        <f>IF('Parade Entries'!$G27="Section A / Free",'Parade Entries'!Q27,0)</f>
        <v>0</v>
      </c>
      <c r="P26" s="156">
        <f>IF('Parade Entries'!$G27="Section A / Free",'Parade Entries'!R27,0)</f>
        <v>0</v>
      </c>
      <c r="Q26" s="156">
        <f>IF('Parade Entries'!$G27="Section A / Free",'Parade Entries'!S27,0)</f>
        <v>0</v>
      </c>
      <c r="R26" s="156">
        <f>IF('Parade Entries'!$G27="Section A / Free",'Parade Entries'!T27,0)</f>
        <v>0</v>
      </c>
      <c r="S26" s="271">
        <f>IF('Parade Entries'!$G27="Section A / Free",'Parade Entries'!U27,0)</f>
        <v>0</v>
      </c>
      <c r="T26" s="271">
        <f>IF('Parade Entries'!$G27="Section A / Free",'Parade Entries'!W27,0)</f>
        <v>0</v>
      </c>
      <c r="U26" s="271">
        <f>IF('Parade Entries'!$G27="Section A / Free",'Parade Entries'!X27,0)</f>
        <v>0</v>
      </c>
      <c r="V26" s="271">
        <f>IF('Parade Entries'!$G27="Section A / Free",'Parade Entries'!V27,0)</f>
        <v>0</v>
      </c>
      <c r="W26" s="272">
        <f>IF('Parade Entries'!$G27="Section A / Free",'Parade Entries'!Y27,0)</f>
        <v>0</v>
      </c>
      <c r="X26" s="271">
        <f>IF('Parade Entries'!$G27="Section A / Free",'Parade Entries'!Z27,0)</f>
        <v>0</v>
      </c>
      <c r="Y26" s="272">
        <f>IF('Parade Entries'!$G27="Section A / Free",'Parade Entries'!AA27,0)</f>
        <v>0</v>
      </c>
      <c r="Z26" s="271">
        <f>IF('Parade Entries'!$G27="Section A / Free",'Parade Entries'!AB27,0)</f>
        <v>0</v>
      </c>
      <c r="AA26" s="272">
        <f>IF('Parade Entries'!$G27="Section A / Free",'Parade Entries'!AC27,0)</f>
        <v>0</v>
      </c>
      <c r="AB26" s="156">
        <f>IF('Parade Entries'!$G27="Section A / Free",'Parade Entries'!AD27,0)</f>
        <v>0</v>
      </c>
      <c r="AC26" s="156">
        <f>IF('Parade Entries'!$G27="Section A / Free",'Parade Entries'!AE27,0)</f>
        <v>0</v>
      </c>
      <c r="AD26" s="156">
        <f>IF('Parade Entries'!$G27="Section A / Free",'Parade Entries'!AF27,0)</f>
        <v>0</v>
      </c>
    </row>
    <row r="27" spans="2:30" ht="18" x14ac:dyDescent="0.25">
      <c r="B27" s="156">
        <f>IF('Parade Entries'!$G28="Section A / Free",'Parade Entries'!B28,0)</f>
        <v>0</v>
      </c>
      <c r="C27" s="233">
        <f>IF('Parade Entries'!$G28="Section A / Free",'Parade Entries'!E28,0)</f>
        <v>0</v>
      </c>
      <c r="D27" s="269">
        <f>IF('Parade Entries'!$G28="Section A / Free",'Parade Entries'!F28,0)</f>
        <v>0</v>
      </c>
      <c r="E27" s="156">
        <f>IF('Parade Entries'!$G28="Section A / Free",'Parade Entries'!G28,0)</f>
        <v>0</v>
      </c>
      <c r="F27" s="156">
        <f>IF('Parade Entries'!$G28="Section A / Free",'Parade Entries'!H28,0)</f>
        <v>0</v>
      </c>
      <c r="G27" s="156">
        <f>IF('Parade Entries'!$G28="Section A / Free",'Parade Entries'!I28,0)</f>
        <v>0</v>
      </c>
      <c r="H27" s="156">
        <f>IF('Parade Entries'!$G28="Section A / Free",'Parade Entries'!J28,0)</f>
        <v>0</v>
      </c>
      <c r="I27" s="268">
        <f>IF('Parade Entries'!$G28="Section A / Free",'Parade Entries'!K28,0)</f>
        <v>0</v>
      </c>
      <c r="J27" s="156">
        <f>IF('Parade Entries'!$G28="Section A / Free",'Parade Entries'!L28,0)</f>
        <v>0</v>
      </c>
      <c r="K27" s="156">
        <f>IF('Parade Entries'!$G28="Section A / Free",'Parade Entries'!M28,0)</f>
        <v>0</v>
      </c>
      <c r="L27" s="156">
        <f>IF('Parade Entries'!$G28="Section A / Free",'Parade Entries'!N28,0)</f>
        <v>0</v>
      </c>
      <c r="M27" s="156">
        <f>IF('Parade Entries'!$G28="Section A / Free",'Parade Entries'!O28,0)</f>
        <v>0</v>
      </c>
      <c r="N27" s="156">
        <f>IF('Parade Entries'!$G28="Section A / Free",'Parade Entries'!P28,0)</f>
        <v>0</v>
      </c>
      <c r="O27" s="156">
        <f>IF('Parade Entries'!$G28="Section A / Free",'Parade Entries'!Q28,0)</f>
        <v>0</v>
      </c>
      <c r="P27" s="156">
        <f>IF('Parade Entries'!$G28="Section A / Free",'Parade Entries'!R28,0)</f>
        <v>0</v>
      </c>
      <c r="Q27" s="156">
        <f>IF('Parade Entries'!$G28="Section A / Free",'Parade Entries'!S28,0)</f>
        <v>0</v>
      </c>
      <c r="R27" s="156">
        <f>IF('Parade Entries'!$G28="Section A / Free",'Parade Entries'!T28,0)</f>
        <v>0</v>
      </c>
      <c r="S27" s="271">
        <f>IF('Parade Entries'!$G28="Section A / Free",'Parade Entries'!U28,0)</f>
        <v>0</v>
      </c>
      <c r="T27" s="271">
        <f>IF('Parade Entries'!$G28="Section A / Free",'Parade Entries'!W28,0)</f>
        <v>0</v>
      </c>
      <c r="U27" s="271">
        <f>IF('Parade Entries'!$G28="Section A / Free",'Parade Entries'!X28,0)</f>
        <v>0</v>
      </c>
      <c r="V27" s="271">
        <f>IF('Parade Entries'!$G28="Section A / Free",'Parade Entries'!V28,0)</f>
        <v>0</v>
      </c>
      <c r="W27" s="272">
        <f>IF('Parade Entries'!$G28="Section A / Free",'Parade Entries'!Y28,0)</f>
        <v>0</v>
      </c>
      <c r="X27" s="271">
        <f>IF('Parade Entries'!$G28="Section A / Free",'Parade Entries'!Z28,0)</f>
        <v>0</v>
      </c>
      <c r="Y27" s="272">
        <f>IF('Parade Entries'!$G28="Section A / Free",'Parade Entries'!AA28,0)</f>
        <v>0</v>
      </c>
      <c r="Z27" s="271">
        <f>IF('Parade Entries'!$G28="Section A / Free",'Parade Entries'!AB28,0)</f>
        <v>0</v>
      </c>
      <c r="AA27" s="272">
        <f>IF('Parade Entries'!$G28="Section A / Free",'Parade Entries'!AC28,0)</f>
        <v>0</v>
      </c>
      <c r="AB27" s="156">
        <f>IF('Parade Entries'!$G28="Section A / Free",'Parade Entries'!AD28,0)</f>
        <v>0</v>
      </c>
      <c r="AC27" s="156">
        <f>IF('Parade Entries'!$G28="Section A / Free",'Parade Entries'!AE28,0)</f>
        <v>0</v>
      </c>
      <c r="AD27" s="156">
        <f>IF('Parade Entries'!$G28="Section A / Free",'Parade Entries'!AF28,0)</f>
        <v>0</v>
      </c>
    </row>
    <row r="28" spans="2:30" ht="18" x14ac:dyDescent="0.25">
      <c r="B28" s="156">
        <f>IF('Parade Entries'!$G29="Section A / Free",'Parade Entries'!B29,0)</f>
        <v>0</v>
      </c>
      <c r="C28" s="233">
        <f>IF('Parade Entries'!$G29="Section A / Free",'Parade Entries'!E29,0)</f>
        <v>0</v>
      </c>
      <c r="D28" s="269">
        <f>IF('Parade Entries'!$G29="Section A / Free",'Parade Entries'!F29,0)</f>
        <v>0</v>
      </c>
      <c r="E28" s="156">
        <f>IF('Parade Entries'!$G29="Section A / Free",'Parade Entries'!G29,0)</f>
        <v>0</v>
      </c>
      <c r="F28" s="156">
        <f>IF('Parade Entries'!$G29="Section A / Free",'Parade Entries'!H29,0)</f>
        <v>0</v>
      </c>
      <c r="G28" s="156">
        <f>IF('Parade Entries'!$G29="Section A / Free",'Parade Entries'!I29,0)</f>
        <v>0</v>
      </c>
      <c r="H28" s="156">
        <f>IF('Parade Entries'!$G29="Section A / Free",'Parade Entries'!J29,0)</f>
        <v>0</v>
      </c>
      <c r="I28" s="268">
        <f>IF('Parade Entries'!$G29="Section A / Free",'Parade Entries'!K29,0)</f>
        <v>0</v>
      </c>
      <c r="J28" s="156">
        <f>IF('Parade Entries'!$G29="Section A / Free",'Parade Entries'!L29,0)</f>
        <v>0</v>
      </c>
      <c r="K28" s="156">
        <f>IF('Parade Entries'!$G29="Section A / Free",'Parade Entries'!M29,0)</f>
        <v>0</v>
      </c>
      <c r="L28" s="156">
        <f>IF('Parade Entries'!$G29="Section A / Free",'Parade Entries'!N29,0)</f>
        <v>0</v>
      </c>
      <c r="M28" s="156">
        <f>IF('Parade Entries'!$G29="Section A / Free",'Parade Entries'!O29,0)</f>
        <v>0</v>
      </c>
      <c r="N28" s="156">
        <f>IF('Parade Entries'!$G29="Section A / Free",'Parade Entries'!P29,0)</f>
        <v>0</v>
      </c>
      <c r="O28" s="156">
        <f>IF('Parade Entries'!$G29="Section A / Free",'Parade Entries'!Q29,0)</f>
        <v>0</v>
      </c>
      <c r="P28" s="156">
        <f>IF('Parade Entries'!$G29="Section A / Free",'Parade Entries'!R29,0)</f>
        <v>0</v>
      </c>
      <c r="Q28" s="156">
        <f>IF('Parade Entries'!$G29="Section A / Free",'Parade Entries'!S29,0)</f>
        <v>0</v>
      </c>
      <c r="R28" s="156">
        <f>IF('Parade Entries'!$G29="Section A / Free",'Parade Entries'!T29,0)</f>
        <v>0</v>
      </c>
      <c r="S28" s="271">
        <f>IF('Parade Entries'!$G29="Section A / Free",'Parade Entries'!U29,0)</f>
        <v>0</v>
      </c>
      <c r="T28" s="271">
        <f>IF('Parade Entries'!$G29="Section A / Free",'Parade Entries'!W29,0)</f>
        <v>0</v>
      </c>
      <c r="U28" s="271">
        <f>IF('Parade Entries'!$G29="Section A / Free",'Parade Entries'!X29,0)</f>
        <v>0</v>
      </c>
      <c r="V28" s="271">
        <f>IF('Parade Entries'!$G29="Section A / Free",'Parade Entries'!V29,0)</f>
        <v>0</v>
      </c>
      <c r="W28" s="272">
        <f>IF('Parade Entries'!$G29="Section A / Free",'Parade Entries'!Y29,0)</f>
        <v>0</v>
      </c>
      <c r="X28" s="271">
        <f>IF('Parade Entries'!$G29="Section A / Free",'Parade Entries'!Z29,0)</f>
        <v>0</v>
      </c>
      <c r="Y28" s="272">
        <f>IF('Parade Entries'!$G29="Section A / Free",'Parade Entries'!AA29,0)</f>
        <v>0</v>
      </c>
      <c r="Z28" s="271">
        <f>IF('Parade Entries'!$G29="Section A / Free",'Parade Entries'!AB29,0)</f>
        <v>0</v>
      </c>
      <c r="AA28" s="272">
        <f>IF('Parade Entries'!$G29="Section A / Free",'Parade Entries'!AC29,0)</f>
        <v>0</v>
      </c>
      <c r="AB28" s="156">
        <f>IF('Parade Entries'!$G29="Section A / Free",'Parade Entries'!AD29,0)</f>
        <v>0</v>
      </c>
      <c r="AC28" s="156">
        <f>IF('Parade Entries'!$G29="Section A / Free",'Parade Entries'!AE29,0)</f>
        <v>0</v>
      </c>
      <c r="AD28" s="156">
        <f>IF('Parade Entries'!$G29="Section A / Free",'Parade Entries'!AF29,0)</f>
        <v>0</v>
      </c>
    </row>
    <row r="29" spans="2:30" ht="18" x14ac:dyDescent="0.25">
      <c r="B29" s="156">
        <f>IF('Parade Entries'!$G30="Section A / Free",'Parade Entries'!B30,0)</f>
        <v>0</v>
      </c>
      <c r="C29" s="233">
        <f>IF('Parade Entries'!$G30="Section A / Free",'Parade Entries'!E30,0)</f>
        <v>0</v>
      </c>
      <c r="D29" s="269">
        <f>IF('Parade Entries'!$G30="Section A / Free",'Parade Entries'!F30,0)</f>
        <v>0</v>
      </c>
      <c r="E29" s="156">
        <f>IF('Parade Entries'!$G30="Section A / Free",'Parade Entries'!G30,0)</f>
        <v>0</v>
      </c>
      <c r="F29" s="156">
        <f>IF('Parade Entries'!$G30="Section A / Free",'Parade Entries'!H30,0)</f>
        <v>0</v>
      </c>
      <c r="G29" s="156">
        <f>IF('Parade Entries'!$G30="Section A / Free",'Parade Entries'!I30,0)</f>
        <v>0</v>
      </c>
      <c r="H29" s="156">
        <f>IF('Parade Entries'!$G30="Section A / Free",'Parade Entries'!J30,0)</f>
        <v>0</v>
      </c>
      <c r="I29" s="268">
        <f>IF('Parade Entries'!$G30="Section A / Free",'Parade Entries'!K30,0)</f>
        <v>0</v>
      </c>
      <c r="J29" s="156">
        <f>IF('Parade Entries'!$G30="Section A / Free",'Parade Entries'!L30,0)</f>
        <v>0</v>
      </c>
      <c r="K29" s="156">
        <f>IF('Parade Entries'!$G30="Section A / Free",'Parade Entries'!M30,0)</f>
        <v>0</v>
      </c>
      <c r="L29" s="156">
        <f>IF('Parade Entries'!$G30="Section A / Free",'Parade Entries'!N30,0)</f>
        <v>0</v>
      </c>
      <c r="M29" s="156">
        <f>IF('Parade Entries'!$G30="Section A / Free",'Parade Entries'!O30,0)</f>
        <v>0</v>
      </c>
      <c r="N29" s="156">
        <f>IF('Parade Entries'!$G30="Section A / Free",'Parade Entries'!P30,0)</f>
        <v>0</v>
      </c>
      <c r="O29" s="156">
        <f>IF('Parade Entries'!$G30="Section A / Free",'Parade Entries'!Q30,0)</f>
        <v>0</v>
      </c>
      <c r="P29" s="156">
        <f>IF('Parade Entries'!$G30="Section A / Free",'Parade Entries'!R30,0)</f>
        <v>0</v>
      </c>
      <c r="Q29" s="156">
        <f>IF('Parade Entries'!$G30="Section A / Free",'Parade Entries'!S30,0)</f>
        <v>0</v>
      </c>
      <c r="R29" s="156">
        <f>IF('Parade Entries'!$G30="Section A / Free",'Parade Entries'!T30,0)</f>
        <v>0</v>
      </c>
      <c r="S29" s="271">
        <f>IF('Parade Entries'!$G30="Section A / Free",'Parade Entries'!U30,0)</f>
        <v>0</v>
      </c>
      <c r="T29" s="271">
        <f>IF('Parade Entries'!$G30="Section A / Free",'Parade Entries'!W30,0)</f>
        <v>0</v>
      </c>
      <c r="U29" s="271">
        <f>IF('Parade Entries'!$G30="Section A / Free",'Parade Entries'!X30,0)</f>
        <v>0</v>
      </c>
      <c r="V29" s="271">
        <f>IF('Parade Entries'!$G30="Section A / Free",'Parade Entries'!V30,0)</f>
        <v>0</v>
      </c>
      <c r="W29" s="272">
        <f>IF('Parade Entries'!$G30="Section A / Free",'Parade Entries'!Y30,0)</f>
        <v>0</v>
      </c>
      <c r="X29" s="271">
        <f>IF('Parade Entries'!$G30="Section A / Free",'Parade Entries'!Z30,0)</f>
        <v>0</v>
      </c>
      <c r="Y29" s="272">
        <f>IF('Parade Entries'!$G30="Section A / Free",'Parade Entries'!AA30,0)</f>
        <v>0</v>
      </c>
      <c r="Z29" s="271">
        <f>IF('Parade Entries'!$G30="Section A / Free",'Parade Entries'!AB30,0)</f>
        <v>0</v>
      </c>
      <c r="AA29" s="272">
        <f>IF('Parade Entries'!$G30="Section A / Free",'Parade Entries'!AC30,0)</f>
        <v>0</v>
      </c>
      <c r="AB29" s="156">
        <f>IF('Parade Entries'!$G30="Section A / Free",'Parade Entries'!AD30,0)</f>
        <v>0</v>
      </c>
      <c r="AC29" s="156">
        <f>IF('Parade Entries'!$G30="Section A / Free",'Parade Entries'!AE30,0)</f>
        <v>0</v>
      </c>
      <c r="AD29" s="156">
        <f>IF('Parade Entries'!$G30="Section A / Free",'Parade Entries'!AF30,0)</f>
        <v>0</v>
      </c>
    </row>
    <row r="30" spans="2:30" ht="18" x14ac:dyDescent="0.25">
      <c r="B30" s="156">
        <f>IF('Parade Entries'!$G31="Section A / Free",'Parade Entries'!B31,0)</f>
        <v>0</v>
      </c>
      <c r="C30" s="233">
        <f>IF('Parade Entries'!$G31="Section A / Free",'Parade Entries'!E31,0)</f>
        <v>0</v>
      </c>
      <c r="D30" s="269">
        <f>IF('Parade Entries'!$G31="Section A / Free",'Parade Entries'!F31,0)</f>
        <v>0</v>
      </c>
      <c r="E30" s="156">
        <f>IF('Parade Entries'!$G31="Section A / Free",'Parade Entries'!G31,0)</f>
        <v>0</v>
      </c>
      <c r="F30" s="156">
        <f>IF('Parade Entries'!$G31="Section A / Free",'Parade Entries'!H31,0)</f>
        <v>0</v>
      </c>
      <c r="G30" s="156">
        <f>IF('Parade Entries'!$G31="Section A / Free",'Parade Entries'!I31,0)</f>
        <v>0</v>
      </c>
      <c r="H30" s="156">
        <f>IF('Parade Entries'!$G31="Section A / Free",'Parade Entries'!J31,0)</f>
        <v>0</v>
      </c>
      <c r="I30" s="268">
        <f>IF('Parade Entries'!$G31="Section A / Free",'Parade Entries'!K31,0)</f>
        <v>0</v>
      </c>
      <c r="J30" s="156">
        <f>IF('Parade Entries'!$G31="Section A / Free",'Parade Entries'!L31,0)</f>
        <v>0</v>
      </c>
      <c r="K30" s="156">
        <f>IF('Parade Entries'!$G31="Section A / Free",'Parade Entries'!M31,0)</f>
        <v>0</v>
      </c>
      <c r="L30" s="156">
        <f>IF('Parade Entries'!$G31="Section A / Free",'Parade Entries'!N31,0)</f>
        <v>0</v>
      </c>
      <c r="M30" s="156">
        <f>IF('Parade Entries'!$G31="Section A / Free",'Parade Entries'!O31,0)</f>
        <v>0</v>
      </c>
      <c r="N30" s="156">
        <f>IF('Parade Entries'!$G31="Section A / Free",'Parade Entries'!P31,0)</f>
        <v>0</v>
      </c>
      <c r="O30" s="156">
        <f>IF('Parade Entries'!$G31="Section A / Free",'Parade Entries'!Q31,0)</f>
        <v>0</v>
      </c>
      <c r="P30" s="156">
        <f>IF('Parade Entries'!$G31="Section A / Free",'Parade Entries'!R31,0)</f>
        <v>0</v>
      </c>
      <c r="Q30" s="156">
        <f>IF('Parade Entries'!$G31="Section A / Free",'Parade Entries'!S31,0)</f>
        <v>0</v>
      </c>
      <c r="R30" s="156">
        <f>IF('Parade Entries'!$G31="Section A / Free",'Parade Entries'!T31,0)</f>
        <v>0</v>
      </c>
      <c r="S30" s="271">
        <f>IF('Parade Entries'!$G31="Section A / Free",'Parade Entries'!U31,0)</f>
        <v>0</v>
      </c>
      <c r="T30" s="271">
        <f>IF('Parade Entries'!$G31="Section A / Free",'Parade Entries'!W31,0)</f>
        <v>0</v>
      </c>
      <c r="U30" s="271">
        <f>IF('Parade Entries'!$G31="Section A / Free",'Parade Entries'!X31,0)</f>
        <v>0</v>
      </c>
      <c r="V30" s="271">
        <f>IF('Parade Entries'!$G31="Section A / Free",'Parade Entries'!V31,0)</f>
        <v>0</v>
      </c>
      <c r="W30" s="272">
        <f>IF('Parade Entries'!$G31="Section A / Free",'Parade Entries'!Y31,0)</f>
        <v>0</v>
      </c>
      <c r="X30" s="271">
        <f>IF('Parade Entries'!$G31="Section A / Free",'Parade Entries'!Z31,0)</f>
        <v>0</v>
      </c>
      <c r="Y30" s="272">
        <f>IF('Parade Entries'!$G31="Section A / Free",'Parade Entries'!AA31,0)</f>
        <v>0</v>
      </c>
      <c r="Z30" s="271">
        <f>IF('Parade Entries'!$G31="Section A / Free",'Parade Entries'!AB31,0)</f>
        <v>0</v>
      </c>
      <c r="AA30" s="272">
        <f>IF('Parade Entries'!$G31="Section A / Free",'Parade Entries'!AC31,0)</f>
        <v>0</v>
      </c>
      <c r="AB30" s="156">
        <f>IF('Parade Entries'!$G31="Section A / Free",'Parade Entries'!AD31,0)</f>
        <v>0</v>
      </c>
      <c r="AC30" s="156">
        <f>IF('Parade Entries'!$G31="Section A / Free",'Parade Entries'!AE31,0)</f>
        <v>0</v>
      </c>
      <c r="AD30" s="156">
        <f>IF('Parade Entries'!$G31="Section A / Free",'Parade Entries'!AF31,0)</f>
        <v>0</v>
      </c>
    </row>
    <row r="31" spans="2:30" ht="18" x14ac:dyDescent="0.25">
      <c r="B31" s="156">
        <f>IF('Parade Entries'!$G32="Section A / Free",'Parade Entries'!B32,0)</f>
        <v>0</v>
      </c>
      <c r="C31" s="233">
        <f>IF('Parade Entries'!$G32="Section A / Free",'Parade Entries'!E32,0)</f>
        <v>0</v>
      </c>
      <c r="D31" s="269">
        <f>IF('Parade Entries'!$G32="Section A / Free",'Parade Entries'!F32,0)</f>
        <v>0</v>
      </c>
      <c r="E31" s="156">
        <f>IF('Parade Entries'!$G32="Section A / Free",'Parade Entries'!G32,0)</f>
        <v>0</v>
      </c>
      <c r="F31" s="156">
        <f>IF('Parade Entries'!$G32="Section A / Free",'Parade Entries'!H32,0)</f>
        <v>0</v>
      </c>
      <c r="G31" s="156">
        <f>IF('Parade Entries'!$G32="Section A / Free",'Parade Entries'!I32,0)</f>
        <v>0</v>
      </c>
      <c r="H31" s="156">
        <f>IF('Parade Entries'!$G32="Section A / Free",'Parade Entries'!J32,0)</f>
        <v>0</v>
      </c>
      <c r="I31" s="268">
        <f>IF('Parade Entries'!$G32="Section A / Free",'Parade Entries'!K32,0)</f>
        <v>0</v>
      </c>
      <c r="J31" s="156">
        <f>IF('Parade Entries'!$G32="Section A / Free",'Parade Entries'!L32,0)</f>
        <v>0</v>
      </c>
      <c r="K31" s="156">
        <f>IF('Parade Entries'!$G32="Section A / Free",'Parade Entries'!M32,0)</f>
        <v>0</v>
      </c>
      <c r="L31" s="156">
        <f>IF('Parade Entries'!$G32="Section A / Free",'Parade Entries'!N32,0)</f>
        <v>0</v>
      </c>
      <c r="M31" s="156">
        <f>IF('Parade Entries'!$G32="Section A / Free",'Parade Entries'!O32,0)</f>
        <v>0</v>
      </c>
      <c r="N31" s="156">
        <f>IF('Parade Entries'!$G32="Section A / Free",'Parade Entries'!P32,0)</f>
        <v>0</v>
      </c>
      <c r="O31" s="156">
        <f>IF('Parade Entries'!$G32="Section A / Free",'Parade Entries'!Q32,0)</f>
        <v>0</v>
      </c>
      <c r="P31" s="156">
        <f>IF('Parade Entries'!$G32="Section A / Free",'Parade Entries'!R32,0)</f>
        <v>0</v>
      </c>
      <c r="Q31" s="156">
        <f>IF('Parade Entries'!$G32="Section A / Free",'Parade Entries'!S32,0)</f>
        <v>0</v>
      </c>
      <c r="R31" s="156">
        <f>IF('Parade Entries'!$G32="Section A / Free",'Parade Entries'!T32,0)</f>
        <v>0</v>
      </c>
      <c r="S31" s="271">
        <f>IF('Parade Entries'!$G32="Section A / Free",'Parade Entries'!U32,0)</f>
        <v>0</v>
      </c>
      <c r="T31" s="271">
        <f>IF('Parade Entries'!$G32="Section A / Free",'Parade Entries'!W32,0)</f>
        <v>0</v>
      </c>
      <c r="U31" s="271">
        <f>IF('Parade Entries'!$G32="Section A / Free",'Parade Entries'!X32,0)</f>
        <v>0</v>
      </c>
      <c r="V31" s="271">
        <f>IF('Parade Entries'!$G32="Section A / Free",'Parade Entries'!V32,0)</f>
        <v>0</v>
      </c>
      <c r="W31" s="272">
        <f>IF('Parade Entries'!$G32="Section A / Free",'Parade Entries'!Y32,0)</f>
        <v>0</v>
      </c>
      <c r="X31" s="271">
        <f>IF('Parade Entries'!$G32="Section A / Free",'Parade Entries'!Z32,0)</f>
        <v>0</v>
      </c>
      <c r="Y31" s="272">
        <f>IF('Parade Entries'!$G32="Section A / Free",'Parade Entries'!AA32,0)</f>
        <v>0</v>
      </c>
      <c r="Z31" s="271">
        <f>IF('Parade Entries'!$G32="Section A / Free",'Parade Entries'!AB32,0)</f>
        <v>0</v>
      </c>
      <c r="AA31" s="272">
        <f>IF('Parade Entries'!$G32="Section A / Free",'Parade Entries'!AC32,0)</f>
        <v>0</v>
      </c>
      <c r="AB31" s="156">
        <f>IF('Parade Entries'!$G32="Section A / Free",'Parade Entries'!AD32,0)</f>
        <v>0</v>
      </c>
      <c r="AC31" s="156">
        <f>IF('Parade Entries'!$G32="Section A / Free",'Parade Entries'!AE32,0)</f>
        <v>0</v>
      </c>
      <c r="AD31" s="156">
        <f>IF('Parade Entries'!$G32="Section A / Free",'Parade Entries'!AF32,0)</f>
        <v>0</v>
      </c>
    </row>
    <row r="32" spans="2:30" ht="18" x14ac:dyDescent="0.25">
      <c r="B32" s="156">
        <f>IF('Parade Entries'!$G33="Section A / Free",'Parade Entries'!B33,0)</f>
        <v>0</v>
      </c>
      <c r="C32" s="233">
        <f>IF('Parade Entries'!$G33="Section A / Free",'Parade Entries'!E33,0)</f>
        <v>0</v>
      </c>
      <c r="D32" s="269">
        <f>IF('Parade Entries'!$G33="Section A / Free",'Parade Entries'!F33,0)</f>
        <v>0</v>
      </c>
      <c r="E32" s="156">
        <f>IF('Parade Entries'!$G33="Section A / Free",'Parade Entries'!G33,0)</f>
        <v>0</v>
      </c>
      <c r="F32" s="156">
        <f>IF('Parade Entries'!$G33="Section A / Free",'Parade Entries'!H33,0)</f>
        <v>0</v>
      </c>
      <c r="G32" s="156">
        <f>IF('Parade Entries'!$G33="Section A / Free",'Parade Entries'!I33,0)</f>
        <v>0</v>
      </c>
      <c r="H32" s="156">
        <f>IF('Parade Entries'!$G33="Section A / Free",'Parade Entries'!J33,0)</f>
        <v>0</v>
      </c>
      <c r="I32" s="268">
        <f>IF('Parade Entries'!$G33="Section A / Free",'Parade Entries'!K33,0)</f>
        <v>0</v>
      </c>
      <c r="J32" s="156">
        <f>IF('Parade Entries'!$G33="Section A / Free",'Parade Entries'!L33,0)</f>
        <v>0</v>
      </c>
      <c r="K32" s="156">
        <f>IF('Parade Entries'!$G33="Section A / Free",'Parade Entries'!M33,0)</f>
        <v>0</v>
      </c>
      <c r="L32" s="156">
        <f>IF('Parade Entries'!$G33="Section A / Free",'Parade Entries'!N33,0)</f>
        <v>0</v>
      </c>
      <c r="M32" s="156">
        <f>IF('Parade Entries'!$G33="Section A / Free",'Parade Entries'!O33,0)</f>
        <v>0</v>
      </c>
      <c r="N32" s="156">
        <f>IF('Parade Entries'!$G33="Section A / Free",'Parade Entries'!P33,0)</f>
        <v>0</v>
      </c>
      <c r="O32" s="156">
        <f>IF('Parade Entries'!$G33="Section A / Free",'Parade Entries'!Q33,0)</f>
        <v>0</v>
      </c>
      <c r="P32" s="156">
        <f>IF('Parade Entries'!$G33="Section A / Free",'Parade Entries'!R33,0)</f>
        <v>0</v>
      </c>
      <c r="Q32" s="156">
        <f>IF('Parade Entries'!$G33="Section A / Free",'Parade Entries'!S33,0)</f>
        <v>0</v>
      </c>
      <c r="R32" s="156">
        <f>IF('Parade Entries'!$G33="Section A / Free",'Parade Entries'!T33,0)</f>
        <v>0</v>
      </c>
      <c r="S32" s="271">
        <f>IF('Parade Entries'!$G33="Section A / Free",'Parade Entries'!U33,0)</f>
        <v>0</v>
      </c>
      <c r="T32" s="271">
        <f>IF('Parade Entries'!$G33="Section A / Free",'Parade Entries'!W33,0)</f>
        <v>0</v>
      </c>
      <c r="U32" s="271">
        <f>IF('Parade Entries'!$G33="Section A / Free",'Parade Entries'!X33,0)</f>
        <v>0</v>
      </c>
      <c r="V32" s="271">
        <f>IF('Parade Entries'!$G33="Section A / Free",'Parade Entries'!V33,0)</f>
        <v>0</v>
      </c>
      <c r="W32" s="272">
        <f>IF('Parade Entries'!$G33="Section A / Free",'Parade Entries'!Y33,0)</f>
        <v>0</v>
      </c>
      <c r="X32" s="271">
        <f>IF('Parade Entries'!$G33="Section A / Free",'Parade Entries'!Z33,0)</f>
        <v>0</v>
      </c>
      <c r="Y32" s="272">
        <f>IF('Parade Entries'!$G33="Section A / Free",'Parade Entries'!AA33,0)</f>
        <v>0</v>
      </c>
      <c r="Z32" s="271">
        <f>IF('Parade Entries'!$G33="Section A / Free",'Parade Entries'!AB33,0)</f>
        <v>0</v>
      </c>
      <c r="AA32" s="272">
        <f>IF('Parade Entries'!$G33="Section A / Free",'Parade Entries'!AC33,0)</f>
        <v>0</v>
      </c>
      <c r="AB32" s="156">
        <f>IF('Parade Entries'!$G33="Section A / Free",'Parade Entries'!AD33,0)</f>
        <v>0</v>
      </c>
      <c r="AC32" s="156">
        <f>IF('Parade Entries'!$G33="Section A / Free",'Parade Entries'!AE33,0)</f>
        <v>0</v>
      </c>
      <c r="AD32" s="156">
        <f>IF('Parade Entries'!$G33="Section A / Free",'Parade Entries'!AF33,0)</f>
        <v>0</v>
      </c>
    </row>
    <row r="33" spans="2:30" ht="18" x14ac:dyDescent="0.25">
      <c r="B33" s="156">
        <f>IF('Parade Entries'!$G34="Section A / Free",'Parade Entries'!B34,0)</f>
        <v>0</v>
      </c>
      <c r="C33" s="233">
        <f>IF('Parade Entries'!$G34="Section A / Free",'Parade Entries'!E34,0)</f>
        <v>0</v>
      </c>
      <c r="D33" s="269">
        <f>IF('Parade Entries'!$G34="Section A / Free",'Parade Entries'!F34,0)</f>
        <v>0</v>
      </c>
      <c r="E33" s="156">
        <f>IF('Parade Entries'!$G34="Section A / Free",'Parade Entries'!G34,0)</f>
        <v>0</v>
      </c>
      <c r="F33" s="156">
        <f>IF('Parade Entries'!$G34="Section A / Free",'Parade Entries'!H34,0)</f>
        <v>0</v>
      </c>
      <c r="G33" s="156">
        <f>IF('Parade Entries'!$G34="Section A / Free",'Parade Entries'!I34,0)</f>
        <v>0</v>
      </c>
      <c r="H33" s="156">
        <f>IF('Parade Entries'!$G34="Section A / Free",'Parade Entries'!J34,0)</f>
        <v>0</v>
      </c>
      <c r="I33" s="268">
        <f>IF('Parade Entries'!$G34="Section A / Free",'Parade Entries'!K34,0)</f>
        <v>0</v>
      </c>
      <c r="J33" s="156">
        <f>IF('Parade Entries'!$G34="Section A / Free",'Parade Entries'!L34,0)</f>
        <v>0</v>
      </c>
      <c r="K33" s="156">
        <f>IF('Parade Entries'!$G34="Section A / Free",'Parade Entries'!M34,0)</f>
        <v>0</v>
      </c>
      <c r="L33" s="156">
        <f>IF('Parade Entries'!$G34="Section A / Free",'Parade Entries'!N34,0)</f>
        <v>0</v>
      </c>
      <c r="M33" s="156">
        <f>IF('Parade Entries'!$G34="Section A / Free",'Parade Entries'!O34,0)</f>
        <v>0</v>
      </c>
      <c r="N33" s="156">
        <f>IF('Parade Entries'!$G34="Section A / Free",'Parade Entries'!P34,0)</f>
        <v>0</v>
      </c>
      <c r="O33" s="156">
        <f>IF('Parade Entries'!$G34="Section A / Free",'Parade Entries'!Q34,0)</f>
        <v>0</v>
      </c>
      <c r="P33" s="156">
        <f>IF('Parade Entries'!$G34="Section A / Free",'Parade Entries'!R34,0)</f>
        <v>0</v>
      </c>
      <c r="Q33" s="156">
        <f>IF('Parade Entries'!$G34="Section A / Free",'Parade Entries'!S34,0)</f>
        <v>0</v>
      </c>
      <c r="R33" s="156">
        <f>IF('Parade Entries'!$G34="Section A / Free",'Parade Entries'!T34,0)</f>
        <v>0</v>
      </c>
      <c r="S33" s="271">
        <f>IF('Parade Entries'!$G34="Section A / Free",'Parade Entries'!U34,0)</f>
        <v>0</v>
      </c>
      <c r="T33" s="271">
        <f>IF('Parade Entries'!$G34="Section A / Free",'Parade Entries'!W34,0)</f>
        <v>0</v>
      </c>
      <c r="U33" s="271">
        <f>IF('Parade Entries'!$G34="Section A / Free",'Parade Entries'!X34,0)</f>
        <v>0</v>
      </c>
      <c r="V33" s="271">
        <f>IF('Parade Entries'!$G34="Section A / Free",'Parade Entries'!V34,0)</f>
        <v>0</v>
      </c>
      <c r="W33" s="272">
        <f>IF('Parade Entries'!$G34="Section A / Free",'Parade Entries'!Y34,0)</f>
        <v>0</v>
      </c>
      <c r="X33" s="271">
        <f>IF('Parade Entries'!$G34="Section A / Free",'Parade Entries'!Z34,0)</f>
        <v>0</v>
      </c>
      <c r="Y33" s="272">
        <f>IF('Parade Entries'!$G34="Section A / Free",'Parade Entries'!AA34,0)</f>
        <v>0</v>
      </c>
      <c r="Z33" s="271">
        <f>IF('Parade Entries'!$G34="Section A / Free",'Parade Entries'!AB34,0)</f>
        <v>0</v>
      </c>
      <c r="AA33" s="272">
        <f>IF('Parade Entries'!$G34="Section A / Free",'Parade Entries'!AC34,0)</f>
        <v>0</v>
      </c>
      <c r="AB33" s="156">
        <f>IF('Parade Entries'!$G34="Section A / Free",'Parade Entries'!AD34,0)</f>
        <v>0</v>
      </c>
      <c r="AC33" s="156">
        <f>IF('Parade Entries'!$G34="Section A / Free",'Parade Entries'!AE34,0)</f>
        <v>0</v>
      </c>
      <c r="AD33" s="156">
        <f>IF('Parade Entries'!$G34="Section A / Free",'Parade Entries'!AF34,0)</f>
        <v>0</v>
      </c>
    </row>
    <row r="34" spans="2:30" ht="18" x14ac:dyDescent="0.25">
      <c r="B34" s="156">
        <f>IF('Parade Entries'!$G35="Section A / Free",'Parade Entries'!B35,0)</f>
        <v>0</v>
      </c>
      <c r="C34" s="233">
        <f>IF('Parade Entries'!$G35="Section A / Free",'Parade Entries'!E35,0)</f>
        <v>0</v>
      </c>
      <c r="D34" s="269">
        <f>IF('Parade Entries'!$G35="Section A / Free",'Parade Entries'!F35,0)</f>
        <v>0</v>
      </c>
      <c r="E34" s="156">
        <f>IF('Parade Entries'!$G35="Section A / Free",'Parade Entries'!G35,0)</f>
        <v>0</v>
      </c>
      <c r="F34" s="156">
        <f>IF('Parade Entries'!$G35="Section A / Free",'Parade Entries'!H35,0)</f>
        <v>0</v>
      </c>
      <c r="G34" s="156">
        <f>IF('Parade Entries'!$G35="Section A / Free",'Parade Entries'!I35,0)</f>
        <v>0</v>
      </c>
      <c r="H34" s="156">
        <f>IF('Parade Entries'!$G35="Section A / Free",'Parade Entries'!J35,0)</f>
        <v>0</v>
      </c>
      <c r="I34" s="268">
        <f>IF('Parade Entries'!$G35="Section A / Free",'Parade Entries'!K35,0)</f>
        <v>0</v>
      </c>
      <c r="J34" s="156">
        <f>IF('Parade Entries'!$G35="Section A / Free",'Parade Entries'!L35,0)</f>
        <v>0</v>
      </c>
      <c r="K34" s="156">
        <f>IF('Parade Entries'!$G35="Section A / Free",'Parade Entries'!M35,0)</f>
        <v>0</v>
      </c>
      <c r="L34" s="156">
        <f>IF('Parade Entries'!$G35="Section A / Free",'Parade Entries'!N35,0)</f>
        <v>0</v>
      </c>
      <c r="M34" s="156">
        <f>IF('Parade Entries'!$G35="Section A / Free",'Parade Entries'!O35,0)</f>
        <v>0</v>
      </c>
      <c r="N34" s="156">
        <f>IF('Parade Entries'!$G35="Section A / Free",'Parade Entries'!P35,0)</f>
        <v>0</v>
      </c>
      <c r="O34" s="156">
        <f>IF('Parade Entries'!$G35="Section A / Free",'Parade Entries'!Q35,0)</f>
        <v>0</v>
      </c>
      <c r="P34" s="156">
        <f>IF('Parade Entries'!$G35="Section A / Free",'Parade Entries'!R35,0)</f>
        <v>0</v>
      </c>
      <c r="Q34" s="156">
        <f>IF('Parade Entries'!$G35="Section A / Free",'Parade Entries'!S35,0)</f>
        <v>0</v>
      </c>
      <c r="R34" s="156">
        <f>IF('Parade Entries'!$G35="Section A / Free",'Parade Entries'!T35,0)</f>
        <v>0</v>
      </c>
      <c r="S34" s="271">
        <f>IF('Parade Entries'!$G35="Section A / Free",'Parade Entries'!U35,0)</f>
        <v>0</v>
      </c>
      <c r="T34" s="271">
        <f>IF('Parade Entries'!$G35="Section A / Free",'Parade Entries'!W35,0)</f>
        <v>0</v>
      </c>
      <c r="U34" s="271">
        <f>IF('Parade Entries'!$G35="Section A / Free",'Parade Entries'!X35,0)</f>
        <v>0</v>
      </c>
      <c r="V34" s="271">
        <f>IF('Parade Entries'!$G35="Section A / Free",'Parade Entries'!V35,0)</f>
        <v>0</v>
      </c>
      <c r="W34" s="272">
        <f>IF('Parade Entries'!$G35="Section A / Free",'Parade Entries'!Y35,0)</f>
        <v>0</v>
      </c>
      <c r="X34" s="271">
        <f>IF('Parade Entries'!$G35="Section A / Free",'Parade Entries'!Z35,0)</f>
        <v>0</v>
      </c>
      <c r="Y34" s="272">
        <f>IF('Parade Entries'!$G35="Section A / Free",'Parade Entries'!AA35,0)</f>
        <v>0</v>
      </c>
      <c r="Z34" s="271">
        <f>IF('Parade Entries'!$G35="Section A / Free",'Parade Entries'!AB35,0)</f>
        <v>0</v>
      </c>
      <c r="AA34" s="272">
        <f>IF('Parade Entries'!$G35="Section A / Free",'Parade Entries'!AC35,0)</f>
        <v>0</v>
      </c>
      <c r="AB34" s="156">
        <f>IF('Parade Entries'!$G35="Section A / Free",'Parade Entries'!AD35,0)</f>
        <v>0</v>
      </c>
      <c r="AC34" s="156">
        <f>IF('Parade Entries'!$G35="Section A / Free",'Parade Entries'!AE35,0)</f>
        <v>0</v>
      </c>
      <c r="AD34" s="156">
        <f>IF('Parade Entries'!$G35="Section A / Free",'Parade Entries'!AF35,0)</f>
        <v>0</v>
      </c>
    </row>
    <row r="35" spans="2:30" ht="18" x14ac:dyDescent="0.25">
      <c r="B35" s="156">
        <f>IF('Parade Entries'!$G36="Section A / Free",'Parade Entries'!B36,0)</f>
        <v>0</v>
      </c>
      <c r="C35" s="233">
        <f>IF('Parade Entries'!$G36="Section A / Free",'Parade Entries'!E36,0)</f>
        <v>0</v>
      </c>
      <c r="D35" s="269">
        <f>IF('Parade Entries'!$G36="Section A / Free",'Parade Entries'!F36,0)</f>
        <v>0</v>
      </c>
      <c r="E35" s="156">
        <f>IF('Parade Entries'!$G36="Section A / Free",'Parade Entries'!G36,0)</f>
        <v>0</v>
      </c>
      <c r="F35" s="156">
        <f>IF('Parade Entries'!$G36="Section A / Free",'Parade Entries'!H36,0)</f>
        <v>0</v>
      </c>
      <c r="G35" s="156">
        <f>IF('Parade Entries'!$G36="Section A / Free",'Parade Entries'!I36,0)</f>
        <v>0</v>
      </c>
      <c r="H35" s="156">
        <f>IF('Parade Entries'!$G36="Section A / Free",'Parade Entries'!J36,0)</f>
        <v>0</v>
      </c>
      <c r="I35" s="268">
        <f>IF('Parade Entries'!$G36="Section A / Free",'Parade Entries'!K36,0)</f>
        <v>0</v>
      </c>
      <c r="J35" s="156">
        <f>IF('Parade Entries'!$G36="Section A / Free",'Parade Entries'!L36,0)</f>
        <v>0</v>
      </c>
      <c r="K35" s="156">
        <f>IF('Parade Entries'!$G36="Section A / Free",'Parade Entries'!M36,0)</f>
        <v>0</v>
      </c>
      <c r="L35" s="156">
        <f>IF('Parade Entries'!$G36="Section A / Free",'Parade Entries'!N36,0)</f>
        <v>0</v>
      </c>
      <c r="M35" s="156">
        <f>IF('Parade Entries'!$G36="Section A / Free",'Parade Entries'!O36,0)</f>
        <v>0</v>
      </c>
      <c r="N35" s="156">
        <f>IF('Parade Entries'!$G36="Section A / Free",'Parade Entries'!P36,0)</f>
        <v>0</v>
      </c>
      <c r="O35" s="156">
        <f>IF('Parade Entries'!$G36="Section A / Free",'Parade Entries'!Q36,0)</f>
        <v>0</v>
      </c>
      <c r="P35" s="156">
        <f>IF('Parade Entries'!$G36="Section A / Free",'Parade Entries'!R36,0)</f>
        <v>0</v>
      </c>
      <c r="Q35" s="156">
        <f>IF('Parade Entries'!$G36="Section A / Free",'Parade Entries'!S36,0)</f>
        <v>0</v>
      </c>
      <c r="R35" s="156">
        <f>IF('Parade Entries'!$G36="Section A / Free",'Parade Entries'!T36,0)</f>
        <v>0</v>
      </c>
      <c r="S35" s="271">
        <f>IF('Parade Entries'!$G36="Section A / Free",'Parade Entries'!U36,0)</f>
        <v>0</v>
      </c>
      <c r="T35" s="271">
        <f>IF('Parade Entries'!$G36="Section A / Free",'Parade Entries'!W36,0)</f>
        <v>0</v>
      </c>
      <c r="U35" s="271">
        <f>IF('Parade Entries'!$G36="Section A / Free",'Parade Entries'!X36,0)</f>
        <v>0</v>
      </c>
      <c r="V35" s="271">
        <f>IF('Parade Entries'!$G36="Section A / Free",'Parade Entries'!V36,0)</f>
        <v>0</v>
      </c>
      <c r="W35" s="272">
        <f>IF('Parade Entries'!$G36="Section A / Free",'Parade Entries'!Y36,0)</f>
        <v>0</v>
      </c>
      <c r="X35" s="271">
        <f>IF('Parade Entries'!$G36="Section A / Free",'Parade Entries'!Z36,0)</f>
        <v>0</v>
      </c>
      <c r="Y35" s="272">
        <f>IF('Parade Entries'!$G36="Section A / Free",'Parade Entries'!AA36,0)</f>
        <v>0</v>
      </c>
      <c r="Z35" s="271">
        <f>IF('Parade Entries'!$G36="Section A / Free",'Parade Entries'!AB36,0)</f>
        <v>0</v>
      </c>
      <c r="AA35" s="272">
        <f>IF('Parade Entries'!$G36="Section A / Free",'Parade Entries'!AC36,0)</f>
        <v>0</v>
      </c>
      <c r="AB35" s="156">
        <f>IF('Parade Entries'!$G36="Section A / Free",'Parade Entries'!AD36,0)</f>
        <v>0</v>
      </c>
      <c r="AC35" s="156">
        <f>IF('Parade Entries'!$G36="Section A / Free",'Parade Entries'!AE36,0)</f>
        <v>0</v>
      </c>
      <c r="AD35" s="156">
        <f>IF('Parade Entries'!$G36="Section A / Free",'Parade Entries'!AF36,0)</f>
        <v>0</v>
      </c>
    </row>
    <row r="36" spans="2:30" ht="18" x14ac:dyDescent="0.25">
      <c r="B36" s="156">
        <f>IF('Parade Entries'!$G37="Section A / Free",'Parade Entries'!B37,0)</f>
        <v>0</v>
      </c>
      <c r="C36" s="233">
        <f>IF('Parade Entries'!$G37="Section A / Free",'Parade Entries'!E37,0)</f>
        <v>0</v>
      </c>
      <c r="D36" s="269">
        <f>IF('Parade Entries'!$G37="Section A / Free",'Parade Entries'!F37,0)</f>
        <v>0</v>
      </c>
      <c r="E36" s="156">
        <f>IF('Parade Entries'!$G37="Section A / Free",'Parade Entries'!G37,0)</f>
        <v>0</v>
      </c>
      <c r="F36" s="156">
        <f>IF('Parade Entries'!$G37="Section A / Free",'Parade Entries'!H37,0)</f>
        <v>0</v>
      </c>
      <c r="G36" s="156">
        <f>IF('Parade Entries'!$G37="Section A / Free",'Parade Entries'!I37,0)</f>
        <v>0</v>
      </c>
      <c r="H36" s="156">
        <f>IF('Parade Entries'!$G37="Section A / Free",'Parade Entries'!J37,0)</f>
        <v>0</v>
      </c>
      <c r="I36" s="268">
        <f>IF('Parade Entries'!$G37="Section A / Free",'Parade Entries'!K37,0)</f>
        <v>0</v>
      </c>
      <c r="J36" s="156">
        <f>IF('Parade Entries'!$G37="Section A / Free",'Parade Entries'!L37,0)</f>
        <v>0</v>
      </c>
      <c r="K36" s="156">
        <f>IF('Parade Entries'!$G37="Section A / Free",'Parade Entries'!M37,0)</f>
        <v>0</v>
      </c>
      <c r="L36" s="156">
        <f>IF('Parade Entries'!$G37="Section A / Free",'Parade Entries'!N37,0)</f>
        <v>0</v>
      </c>
      <c r="M36" s="156">
        <f>IF('Parade Entries'!$G37="Section A / Free",'Parade Entries'!O37,0)</f>
        <v>0</v>
      </c>
      <c r="N36" s="156">
        <f>IF('Parade Entries'!$G37="Section A / Free",'Parade Entries'!P37,0)</f>
        <v>0</v>
      </c>
      <c r="O36" s="156">
        <f>IF('Parade Entries'!$G37="Section A / Free",'Parade Entries'!Q37,0)</f>
        <v>0</v>
      </c>
      <c r="P36" s="156">
        <f>IF('Parade Entries'!$G37="Section A / Free",'Parade Entries'!R37,0)</f>
        <v>0</v>
      </c>
      <c r="Q36" s="156">
        <f>IF('Parade Entries'!$G37="Section A / Free",'Parade Entries'!S37,0)</f>
        <v>0</v>
      </c>
      <c r="R36" s="156">
        <f>IF('Parade Entries'!$G37="Section A / Free",'Parade Entries'!T37,0)</f>
        <v>0</v>
      </c>
      <c r="S36" s="271">
        <f>IF('Parade Entries'!$G37="Section A / Free",'Parade Entries'!U37,0)</f>
        <v>0</v>
      </c>
      <c r="T36" s="271">
        <f>IF('Parade Entries'!$G37="Section A / Free",'Parade Entries'!W37,0)</f>
        <v>0</v>
      </c>
      <c r="U36" s="271">
        <f>IF('Parade Entries'!$G37="Section A / Free",'Parade Entries'!X37,0)</f>
        <v>0</v>
      </c>
      <c r="V36" s="271">
        <f>IF('Parade Entries'!$G37="Section A / Free",'Parade Entries'!V37,0)</f>
        <v>0</v>
      </c>
      <c r="W36" s="272">
        <f>IF('Parade Entries'!$G37="Section A / Free",'Parade Entries'!Y37,0)</f>
        <v>0</v>
      </c>
      <c r="X36" s="271">
        <f>IF('Parade Entries'!$G37="Section A / Free",'Parade Entries'!Z37,0)</f>
        <v>0</v>
      </c>
      <c r="Y36" s="272">
        <f>IF('Parade Entries'!$G37="Section A / Free",'Parade Entries'!AA37,0)</f>
        <v>0</v>
      </c>
      <c r="Z36" s="271">
        <f>IF('Parade Entries'!$G37="Section A / Free",'Parade Entries'!AB37,0)</f>
        <v>0</v>
      </c>
      <c r="AA36" s="272">
        <f>IF('Parade Entries'!$G37="Section A / Free",'Parade Entries'!AC37,0)</f>
        <v>0</v>
      </c>
      <c r="AB36" s="156">
        <f>IF('Parade Entries'!$G37="Section A / Free",'Parade Entries'!AD37,0)</f>
        <v>0</v>
      </c>
      <c r="AC36" s="156">
        <f>IF('Parade Entries'!$G37="Section A / Free",'Parade Entries'!AE37,0)</f>
        <v>0</v>
      </c>
      <c r="AD36" s="156">
        <f>IF('Parade Entries'!$G37="Section A / Free",'Parade Entries'!AF37,0)</f>
        <v>0</v>
      </c>
    </row>
    <row r="37" spans="2:30" ht="18" x14ac:dyDescent="0.25">
      <c r="B37" s="156">
        <f>IF('Parade Entries'!$G38="Section A / Free",'Parade Entries'!B38,0)</f>
        <v>0</v>
      </c>
      <c r="C37" s="233">
        <f>IF('Parade Entries'!$G38="Section A / Free",'Parade Entries'!E38,0)</f>
        <v>0</v>
      </c>
      <c r="D37" s="269">
        <f>IF('Parade Entries'!$G38="Section A / Free",'Parade Entries'!F38,0)</f>
        <v>0</v>
      </c>
      <c r="E37" s="156">
        <f>IF('Parade Entries'!$G38="Section A / Free",'Parade Entries'!G38,0)</f>
        <v>0</v>
      </c>
      <c r="F37" s="156">
        <f>IF('Parade Entries'!$G38="Section A / Free",'Parade Entries'!H38,0)</f>
        <v>0</v>
      </c>
      <c r="G37" s="156">
        <f>IF('Parade Entries'!$G38="Section A / Free",'Parade Entries'!I38,0)</f>
        <v>0</v>
      </c>
      <c r="H37" s="156">
        <f>IF('Parade Entries'!$G38="Section A / Free",'Parade Entries'!J38,0)</f>
        <v>0</v>
      </c>
      <c r="I37" s="268">
        <f>IF('Parade Entries'!$G38="Section A / Free",'Parade Entries'!K38,0)</f>
        <v>0</v>
      </c>
      <c r="J37" s="156">
        <f>IF('Parade Entries'!$G38="Section A / Free",'Parade Entries'!L38,0)</f>
        <v>0</v>
      </c>
      <c r="K37" s="156">
        <f>IF('Parade Entries'!$G38="Section A / Free",'Parade Entries'!M38,0)</f>
        <v>0</v>
      </c>
      <c r="L37" s="156">
        <f>IF('Parade Entries'!$G38="Section A / Free",'Parade Entries'!N38,0)</f>
        <v>0</v>
      </c>
      <c r="M37" s="156">
        <f>IF('Parade Entries'!$G38="Section A / Free",'Parade Entries'!O38,0)</f>
        <v>0</v>
      </c>
      <c r="N37" s="156">
        <f>IF('Parade Entries'!$G38="Section A / Free",'Parade Entries'!P38,0)</f>
        <v>0</v>
      </c>
      <c r="O37" s="156">
        <f>IF('Parade Entries'!$G38="Section A / Free",'Parade Entries'!Q38,0)</f>
        <v>0</v>
      </c>
      <c r="P37" s="156">
        <f>IF('Parade Entries'!$G38="Section A / Free",'Parade Entries'!R38,0)</f>
        <v>0</v>
      </c>
      <c r="Q37" s="156">
        <f>IF('Parade Entries'!$G38="Section A / Free",'Parade Entries'!S38,0)</f>
        <v>0</v>
      </c>
      <c r="R37" s="156">
        <f>IF('Parade Entries'!$G38="Section A / Free",'Parade Entries'!T38,0)</f>
        <v>0</v>
      </c>
      <c r="S37" s="271">
        <f>IF('Parade Entries'!$G38="Section A / Free",'Parade Entries'!U38,0)</f>
        <v>0</v>
      </c>
      <c r="T37" s="271">
        <f>IF('Parade Entries'!$G38="Section A / Free",'Parade Entries'!W38,0)</f>
        <v>0</v>
      </c>
      <c r="U37" s="271">
        <f>IF('Parade Entries'!$G38="Section A / Free",'Parade Entries'!X38,0)</f>
        <v>0</v>
      </c>
      <c r="V37" s="271">
        <f>IF('Parade Entries'!$G38="Section A / Free",'Parade Entries'!V38,0)</f>
        <v>0</v>
      </c>
      <c r="W37" s="272">
        <f>IF('Parade Entries'!$G38="Section A / Free",'Parade Entries'!Y38,0)</f>
        <v>0</v>
      </c>
      <c r="X37" s="271">
        <f>IF('Parade Entries'!$G38="Section A / Free",'Parade Entries'!Z38,0)</f>
        <v>0</v>
      </c>
      <c r="Y37" s="272">
        <f>IF('Parade Entries'!$G38="Section A / Free",'Parade Entries'!AA38,0)</f>
        <v>0</v>
      </c>
      <c r="Z37" s="271">
        <f>IF('Parade Entries'!$G38="Section A / Free",'Parade Entries'!AB38,0)</f>
        <v>0</v>
      </c>
      <c r="AA37" s="272">
        <f>IF('Parade Entries'!$G38="Section A / Free",'Parade Entries'!AC38,0)</f>
        <v>0</v>
      </c>
      <c r="AB37" s="156">
        <f>IF('Parade Entries'!$G38="Section A / Free",'Parade Entries'!AD38,0)</f>
        <v>0</v>
      </c>
      <c r="AC37" s="156">
        <f>IF('Parade Entries'!$G38="Section A / Free",'Parade Entries'!AE38,0)</f>
        <v>0</v>
      </c>
      <c r="AD37" s="156">
        <f>IF('Parade Entries'!$G38="Section A / Free",'Parade Entries'!AF38,0)</f>
        <v>0</v>
      </c>
    </row>
    <row r="38" spans="2:30" ht="18" x14ac:dyDescent="0.25">
      <c r="B38" s="156">
        <f>IF('Parade Entries'!$G39="Section A / Free",'Parade Entries'!B39,0)</f>
        <v>0</v>
      </c>
      <c r="C38" s="233">
        <f>IF('Parade Entries'!$G39="Section A / Free",'Parade Entries'!E39,0)</f>
        <v>0</v>
      </c>
      <c r="D38" s="269">
        <f>IF('Parade Entries'!$G39="Section A / Free",'Parade Entries'!F39,0)</f>
        <v>0</v>
      </c>
      <c r="E38" s="156">
        <f>IF('Parade Entries'!$G39="Section A / Free",'Parade Entries'!G39,0)</f>
        <v>0</v>
      </c>
      <c r="F38" s="156">
        <f>IF('Parade Entries'!$G39="Section A / Free",'Parade Entries'!H39,0)</f>
        <v>0</v>
      </c>
      <c r="G38" s="156">
        <f>IF('Parade Entries'!$G39="Section A / Free",'Parade Entries'!I39,0)</f>
        <v>0</v>
      </c>
      <c r="H38" s="156">
        <f>IF('Parade Entries'!$G39="Section A / Free",'Parade Entries'!J39,0)</f>
        <v>0</v>
      </c>
      <c r="I38" s="268">
        <f>IF('Parade Entries'!$G39="Section A / Free",'Parade Entries'!K39,0)</f>
        <v>0</v>
      </c>
      <c r="J38" s="156">
        <f>IF('Parade Entries'!$G39="Section A / Free",'Parade Entries'!L39,0)</f>
        <v>0</v>
      </c>
      <c r="K38" s="156">
        <f>IF('Parade Entries'!$G39="Section A / Free",'Parade Entries'!M39,0)</f>
        <v>0</v>
      </c>
      <c r="L38" s="156">
        <f>IF('Parade Entries'!$G39="Section A / Free",'Parade Entries'!N39,0)</f>
        <v>0</v>
      </c>
      <c r="M38" s="156">
        <f>IF('Parade Entries'!$G39="Section A / Free",'Parade Entries'!O39,0)</f>
        <v>0</v>
      </c>
      <c r="N38" s="156">
        <f>IF('Parade Entries'!$G39="Section A / Free",'Parade Entries'!P39,0)</f>
        <v>0</v>
      </c>
      <c r="O38" s="156">
        <f>IF('Parade Entries'!$G39="Section A / Free",'Parade Entries'!Q39,0)</f>
        <v>0</v>
      </c>
      <c r="P38" s="156">
        <f>IF('Parade Entries'!$G39="Section A / Free",'Parade Entries'!R39,0)</f>
        <v>0</v>
      </c>
      <c r="Q38" s="156">
        <f>IF('Parade Entries'!$G39="Section A / Free",'Parade Entries'!S39,0)</f>
        <v>0</v>
      </c>
      <c r="R38" s="156">
        <f>IF('Parade Entries'!$G39="Section A / Free",'Parade Entries'!T39,0)</f>
        <v>0</v>
      </c>
      <c r="S38" s="271">
        <f>IF('Parade Entries'!$G39="Section A / Free",'Parade Entries'!U39,0)</f>
        <v>0</v>
      </c>
      <c r="T38" s="271">
        <f>IF('Parade Entries'!$G39="Section A / Free",'Parade Entries'!W39,0)</f>
        <v>0</v>
      </c>
      <c r="U38" s="271">
        <f>IF('Parade Entries'!$G39="Section A / Free",'Parade Entries'!X39,0)</f>
        <v>0</v>
      </c>
      <c r="V38" s="271">
        <f>IF('Parade Entries'!$G39="Section A / Free",'Parade Entries'!V39,0)</f>
        <v>0</v>
      </c>
      <c r="W38" s="272">
        <f>IF('Parade Entries'!$G39="Section A / Free",'Parade Entries'!Y39,0)</f>
        <v>0</v>
      </c>
      <c r="X38" s="271">
        <f>IF('Parade Entries'!$G39="Section A / Free",'Parade Entries'!Z39,0)</f>
        <v>0</v>
      </c>
      <c r="Y38" s="272">
        <f>IF('Parade Entries'!$G39="Section A / Free",'Parade Entries'!AA39,0)</f>
        <v>0</v>
      </c>
      <c r="Z38" s="271">
        <f>IF('Parade Entries'!$G39="Section A / Free",'Parade Entries'!AB39,0)</f>
        <v>0</v>
      </c>
      <c r="AA38" s="272">
        <f>IF('Parade Entries'!$G39="Section A / Free",'Parade Entries'!AC39,0)</f>
        <v>0</v>
      </c>
      <c r="AB38" s="156">
        <f>IF('Parade Entries'!$G39="Section A / Free",'Parade Entries'!AD39,0)</f>
        <v>0</v>
      </c>
      <c r="AC38" s="156">
        <f>IF('Parade Entries'!$G39="Section A / Free",'Parade Entries'!AE39,0)</f>
        <v>0</v>
      </c>
      <c r="AD38" s="156">
        <f>IF('Parade Entries'!$G39="Section A / Free",'Parade Entries'!AF39,0)</f>
        <v>0</v>
      </c>
    </row>
    <row r="39" spans="2:30" ht="18" x14ac:dyDescent="0.25">
      <c r="B39" s="156">
        <f>IF('Parade Entries'!$G40="Section A / Free",'Parade Entries'!B40,0)</f>
        <v>0</v>
      </c>
      <c r="C39" s="233">
        <f>IF('Parade Entries'!$G40="Section A / Free",'Parade Entries'!E40,0)</f>
        <v>0</v>
      </c>
      <c r="D39" s="269">
        <f>IF('Parade Entries'!$G40="Section A / Free",'Parade Entries'!F40,0)</f>
        <v>0</v>
      </c>
      <c r="E39" s="156">
        <f>IF('Parade Entries'!$G40="Section A / Free",'Parade Entries'!G40,0)</f>
        <v>0</v>
      </c>
      <c r="F39" s="156">
        <f>IF('Parade Entries'!$G40="Section A / Free",'Parade Entries'!H40,0)</f>
        <v>0</v>
      </c>
      <c r="G39" s="156">
        <f>IF('Parade Entries'!$G40="Section A / Free",'Parade Entries'!I40,0)</f>
        <v>0</v>
      </c>
      <c r="H39" s="156">
        <f>IF('Parade Entries'!$G40="Section A / Free",'Parade Entries'!J40,0)</f>
        <v>0</v>
      </c>
      <c r="I39" s="268">
        <f>IF('Parade Entries'!$G40="Section A / Free",'Parade Entries'!K40,0)</f>
        <v>0</v>
      </c>
      <c r="J39" s="156">
        <f>IF('Parade Entries'!$G40="Section A / Free",'Parade Entries'!L40,0)</f>
        <v>0</v>
      </c>
      <c r="K39" s="156">
        <f>IF('Parade Entries'!$G40="Section A / Free",'Parade Entries'!M40,0)</f>
        <v>0</v>
      </c>
      <c r="L39" s="156">
        <f>IF('Parade Entries'!$G40="Section A / Free",'Parade Entries'!N40,0)</f>
        <v>0</v>
      </c>
      <c r="M39" s="156">
        <f>IF('Parade Entries'!$G40="Section A / Free",'Parade Entries'!O40,0)</f>
        <v>0</v>
      </c>
      <c r="N39" s="156">
        <f>IF('Parade Entries'!$G40="Section A / Free",'Parade Entries'!P40,0)</f>
        <v>0</v>
      </c>
      <c r="O39" s="156">
        <f>IF('Parade Entries'!$G40="Section A / Free",'Parade Entries'!Q40,0)</f>
        <v>0</v>
      </c>
      <c r="P39" s="156">
        <f>IF('Parade Entries'!$G40="Section A / Free",'Parade Entries'!R40,0)</f>
        <v>0</v>
      </c>
      <c r="Q39" s="156">
        <f>IF('Parade Entries'!$G40="Section A / Free",'Parade Entries'!S40,0)</f>
        <v>0</v>
      </c>
      <c r="R39" s="156">
        <f>IF('Parade Entries'!$G40="Section A / Free",'Parade Entries'!T40,0)</f>
        <v>0</v>
      </c>
      <c r="S39" s="271">
        <f>IF('Parade Entries'!$G40="Section A / Free",'Parade Entries'!U40,0)</f>
        <v>0</v>
      </c>
      <c r="T39" s="271">
        <f>IF('Parade Entries'!$G40="Section A / Free",'Parade Entries'!W40,0)</f>
        <v>0</v>
      </c>
      <c r="U39" s="271">
        <f>IF('Parade Entries'!$G40="Section A / Free",'Parade Entries'!X40,0)</f>
        <v>0</v>
      </c>
      <c r="V39" s="271">
        <f>IF('Parade Entries'!$G40="Section A / Free",'Parade Entries'!V40,0)</f>
        <v>0</v>
      </c>
      <c r="W39" s="272">
        <f>IF('Parade Entries'!$G40="Section A / Free",'Parade Entries'!Y40,0)</f>
        <v>0</v>
      </c>
      <c r="X39" s="271">
        <f>IF('Parade Entries'!$G40="Section A / Free",'Parade Entries'!Z40,0)</f>
        <v>0</v>
      </c>
      <c r="Y39" s="272">
        <f>IF('Parade Entries'!$G40="Section A / Free",'Parade Entries'!AA40,0)</f>
        <v>0</v>
      </c>
      <c r="Z39" s="271">
        <f>IF('Parade Entries'!$G40="Section A / Free",'Parade Entries'!AB40,0)</f>
        <v>0</v>
      </c>
      <c r="AA39" s="272">
        <f>IF('Parade Entries'!$G40="Section A / Free",'Parade Entries'!AC40,0)</f>
        <v>0</v>
      </c>
      <c r="AB39" s="156">
        <f>IF('Parade Entries'!$G40="Section A / Free",'Parade Entries'!AD40,0)</f>
        <v>0</v>
      </c>
      <c r="AC39" s="156">
        <f>IF('Parade Entries'!$G40="Section A / Free",'Parade Entries'!AE40,0)</f>
        <v>0</v>
      </c>
      <c r="AD39" s="156">
        <f>IF('Parade Entries'!$G40="Section A / Free",'Parade Entries'!AF40,0)</f>
        <v>0</v>
      </c>
    </row>
    <row r="40" spans="2:30" ht="18" x14ac:dyDescent="0.25">
      <c r="B40" s="156">
        <f>IF('Parade Entries'!$G41="Section A / Free",'Parade Entries'!B41,0)</f>
        <v>0</v>
      </c>
      <c r="C40" s="233">
        <f>IF('Parade Entries'!$G41="Section A / Free",'Parade Entries'!E41,0)</f>
        <v>0</v>
      </c>
      <c r="D40" s="269">
        <f>IF('Parade Entries'!$G41="Section A / Free",'Parade Entries'!F41,0)</f>
        <v>0</v>
      </c>
      <c r="E40" s="156">
        <f>IF('Parade Entries'!$G41="Section A / Free",'Parade Entries'!G41,0)</f>
        <v>0</v>
      </c>
      <c r="F40" s="156">
        <f>IF('Parade Entries'!$G41="Section A / Free",'Parade Entries'!H41,0)</f>
        <v>0</v>
      </c>
      <c r="G40" s="156">
        <f>IF('Parade Entries'!$G41="Section A / Free",'Parade Entries'!I41,0)</f>
        <v>0</v>
      </c>
      <c r="H40" s="156">
        <f>IF('Parade Entries'!$G41="Section A / Free",'Parade Entries'!J41,0)</f>
        <v>0</v>
      </c>
      <c r="I40" s="268">
        <f>IF('Parade Entries'!$G41="Section A / Free",'Parade Entries'!K41,0)</f>
        <v>0</v>
      </c>
      <c r="J40" s="156">
        <f>IF('Parade Entries'!$G41="Section A / Free",'Parade Entries'!L41,0)</f>
        <v>0</v>
      </c>
      <c r="K40" s="156">
        <f>IF('Parade Entries'!$G41="Section A / Free",'Parade Entries'!M41,0)</f>
        <v>0</v>
      </c>
      <c r="L40" s="156">
        <f>IF('Parade Entries'!$G41="Section A / Free",'Parade Entries'!N41,0)</f>
        <v>0</v>
      </c>
      <c r="M40" s="156">
        <f>IF('Parade Entries'!$G41="Section A / Free",'Parade Entries'!O41,0)</f>
        <v>0</v>
      </c>
      <c r="N40" s="156">
        <f>IF('Parade Entries'!$G41="Section A / Free",'Parade Entries'!P41,0)</f>
        <v>0</v>
      </c>
      <c r="O40" s="156">
        <f>IF('Parade Entries'!$G41="Section A / Free",'Parade Entries'!Q41,0)</f>
        <v>0</v>
      </c>
      <c r="P40" s="156">
        <f>IF('Parade Entries'!$G41="Section A / Free",'Parade Entries'!R41,0)</f>
        <v>0</v>
      </c>
      <c r="Q40" s="156">
        <f>IF('Parade Entries'!$G41="Section A / Free",'Parade Entries'!S41,0)</f>
        <v>0</v>
      </c>
      <c r="R40" s="156">
        <f>IF('Parade Entries'!$G41="Section A / Free",'Parade Entries'!T41,0)</f>
        <v>0</v>
      </c>
      <c r="S40" s="271">
        <f>IF('Parade Entries'!$G41="Section A / Free",'Parade Entries'!U41,0)</f>
        <v>0</v>
      </c>
      <c r="T40" s="271">
        <f>IF('Parade Entries'!$G41="Section A / Free",'Parade Entries'!W41,0)</f>
        <v>0</v>
      </c>
      <c r="U40" s="271">
        <f>IF('Parade Entries'!$G41="Section A / Free",'Parade Entries'!X41,0)</f>
        <v>0</v>
      </c>
      <c r="V40" s="271">
        <f>IF('Parade Entries'!$G41="Section A / Free",'Parade Entries'!V41,0)</f>
        <v>0</v>
      </c>
      <c r="W40" s="272">
        <f>IF('Parade Entries'!$G41="Section A / Free",'Parade Entries'!Y41,0)</f>
        <v>0</v>
      </c>
      <c r="X40" s="271">
        <f>IF('Parade Entries'!$G41="Section A / Free",'Parade Entries'!Z41,0)</f>
        <v>0</v>
      </c>
      <c r="Y40" s="272">
        <f>IF('Parade Entries'!$G41="Section A / Free",'Parade Entries'!AA41,0)</f>
        <v>0</v>
      </c>
      <c r="Z40" s="271">
        <f>IF('Parade Entries'!$G41="Section A / Free",'Parade Entries'!AB41,0)</f>
        <v>0</v>
      </c>
      <c r="AA40" s="272">
        <f>IF('Parade Entries'!$G41="Section A / Free",'Parade Entries'!AC41,0)</f>
        <v>0</v>
      </c>
      <c r="AB40" s="156">
        <f>IF('Parade Entries'!$G41="Section A / Free",'Parade Entries'!AD41,0)</f>
        <v>0</v>
      </c>
      <c r="AC40" s="156">
        <f>IF('Parade Entries'!$G41="Section A / Free",'Parade Entries'!AE41,0)</f>
        <v>0</v>
      </c>
      <c r="AD40" s="156">
        <f>IF('Parade Entries'!$G41="Section A / Free",'Parade Entries'!AF41,0)</f>
        <v>0</v>
      </c>
    </row>
    <row r="41" spans="2:30" ht="18" x14ac:dyDescent="0.25">
      <c r="B41" s="156">
        <f>IF('Parade Entries'!$G42="Section A / Free",'Parade Entries'!B42,0)</f>
        <v>0</v>
      </c>
      <c r="C41" s="233">
        <f>IF('Parade Entries'!$G42="Section A / Free",'Parade Entries'!E42,0)</f>
        <v>0</v>
      </c>
      <c r="D41" s="269">
        <f>IF('Parade Entries'!$G42="Section A / Free",'Parade Entries'!F42,0)</f>
        <v>0</v>
      </c>
      <c r="E41" s="156">
        <f>IF('Parade Entries'!$G42="Section A / Free",'Parade Entries'!G42,0)</f>
        <v>0</v>
      </c>
      <c r="F41" s="156">
        <f>IF('Parade Entries'!$G42="Section A / Free",'Parade Entries'!H42,0)</f>
        <v>0</v>
      </c>
      <c r="G41" s="156">
        <f>IF('Parade Entries'!$G42="Section A / Free",'Parade Entries'!I42,0)</f>
        <v>0</v>
      </c>
      <c r="H41" s="156">
        <f>IF('Parade Entries'!$G42="Section A / Free",'Parade Entries'!J42,0)</f>
        <v>0</v>
      </c>
      <c r="I41" s="268">
        <f>IF('Parade Entries'!$G42="Section A / Free",'Parade Entries'!K42,0)</f>
        <v>0</v>
      </c>
      <c r="J41" s="156">
        <f>IF('Parade Entries'!$G42="Section A / Free",'Parade Entries'!L42,0)</f>
        <v>0</v>
      </c>
      <c r="K41" s="156">
        <f>IF('Parade Entries'!$G42="Section A / Free",'Parade Entries'!M42,0)</f>
        <v>0</v>
      </c>
      <c r="L41" s="156">
        <f>IF('Parade Entries'!$G42="Section A / Free",'Parade Entries'!N42,0)</f>
        <v>0</v>
      </c>
      <c r="M41" s="156">
        <f>IF('Parade Entries'!$G42="Section A / Free",'Parade Entries'!O42,0)</f>
        <v>0</v>
      </c>
      <c r="N41" s="156">
        <f>IF('Parade Entries'!$G42="Section A / Free",'Parade Entries'!P42,0)</f>
        <v>0</v>
      </c>
      <c r="O41" s="156">
        <f>IF('Parade Entries'!$G42="Section A / Free",'Parade Entries'!Q42,0)</f>
        <v>0</v>
      </c>
      <c r="P41" s="156">
        <f>IF('Parade Entries'!$G42="Section A / Free",'Parade Entries'!R42,0)</f>
        <v>0</v>
      </c>
      <c r="Q41" s="156">
        <f>IF('Parade Entries'!$G42="Section A / Free",'Parade Entries'!S42,0)</f>
        <v>0</v>
      </c>
      <c r="R41" s="156">
        <f>IF('Parade Entries'!$G42="Section A / Free",'Parade Entries'!T42,0)</f>
        <v>0</v>
      </c>
      <c r="S41" s="271">
        <f>IF('Parade Entries'!$G42="Section A / Free",'Parade Entries'!U42,0)</f>
        <v>0</v>
      </c>
      <c r="T41" s="271">
        <f>IF('Parade Entries'!$G42="Section A / Free",'Parade Entries'!W42,0)</f>
        <v>0</v>
      </c>
      <c r="U41" s="271">
        <f>IF('Parade Entries'!$G42="Section A / Free",'Parade Entries'!X42,0)</f>
        <v>0</v>
      </c>
      <c r="V41" s="271">
        <f>IF('Parade Entries'!$G42="Section A / Free",'Parade Entries'!V42,0)</f>
        <v>0</v>
      </c>
      <c r="W41" s="272">
        <f>IF('Parade Entries'!$G42="Section A / Free",'Parade Entries'!Y42,0)</f>
        <v>0</v>
      </c>
      <c r="X41" s="271">
        <f>IF('Parade Entries'!$G42="Section A / Free",'Parade Entries'!Z42,0)</f>
        <v>0</v>
      </c>
      <c r="Y41" s="272">
        <f>IF('Parade Entries'!$G42="Section A / Free",'Parade Entries'!AA42,0)</f>
        <v>0</v>
      </c>
      <c r="Z41" s="271">
        <f>IF('Parade Entries'!$G42="Section A / Free",'Parade Entries'!AB42,0)</f>
        <v>0</v>
      </c>
      <c r="AA41" s="272">
        <f>IF('Parade Entries'!$G42="Section A / Free",'Parade Entries'!AC42,0)</f>
        <v>0</v>
      </c>
      <c r="AB41" s="156">
        <f>IF('Parade Entries'!$G42="Section A / Free",'Parade Entries'!AD42,0)</f>
        <v>0</v>
      </c>
      <c r="AC41" s="156">
        <f>IF('Parade Entries'!$G42="Section A / Free",'Parade Entries'!AE42,0)</f>
        <v>0</v>
      </c>
      <c r="AD41" s="156">
        <f>IF('Parade Entries'!$G42="Section A / Free",'Parade Entries'!AF42,0)</f>
        <v>0</v>
      </c>
    </row>
    <row r="42" spans="2:30" ht="18" x14ac:dyDescent="0.25">
      <c r="B42" s="156">
        <f>IF('Parade Entries'!$G43="Section A / Free",'Parade Entries'!B43,0)</f>
        <v>0</v>
      </c>
      <c r="C42" s="233">
        <f>IF('Parade Entries'!$G43="Section A / Free",'Parade Entries'!E43,0)</f>
        <v>0</v>
      </c>
      <c r="D42" s="269">
        <f>IF('Parade Entries'!$G43="Section A / Free",'Parade Entries'!F43,0)</f>
        <v>0</v>
      </c>
      <c r="E42" s="156">
        <f>IF('Parade Entries'!$G43="Section A / Free",'Parade Entries'!G43,0)</f>
        <v>0</v>
      </c>
      <c r="F42" s="156">
        <f>IF('Parade Entries'!$G43="Section A / Free",'Parade Entries'!H43,0)</f>
        <v>0</v>
      </c>
      <c r="G42" s="156">
        <f>IF('Parade Entries'!$G43="Section A / Free",'Parade Entries'!I43,0)</f>
        <v>0</v>
      </c>
      <c r="H42" s="156">
        <f>IF('Parade Entries'!$G43="Section A / Free",'Parade Entries'!J43,0)</f>
        <v>0</v>
      </c>
      <c r="I42" s="268">
        <f>IF('Parade Entries'!$G43="Section A / Free",'Parade Entries'!K43,0)</f>
        <v>0</v>
      </c>
      <c r="J42" s="156">
        <f>IF('Parade Entries'!$G43="Section A / Free",'Parade Entries'!L43,0)</f>
        <v>0</v>
      </c>
      <c r="K42" s="156">
        <f>IF('Parade Entries'!$G43="Section A / Free",'Parade Entries'!M43,0)</f>
        <v>0</v>
      </c>
      <c r="L42" s="156">
        <f>IF('Parade Entries'!$G43="Section A / Free",'Parade Entries'!N43,0)</f>
        <v>0</v>
      </c>
      <c r="M42" s="156">
        <f>IF('Parade Entries'!$G43="Section A / Free",'Parade Entries'!O43,0)</f>
        <v>0</v>
      </c>
      <c r="N42" s="156">
        <f>IF('Parade Entries'!$G43="Section A / Free",'Parade Entries'!P43,0)</f>
        <v>0</v>
      </c>
      <c r="O42" s="156">
        <f>IF('Parade Entries'!$G43="Section A / Free",'Parade Entries'!Q43,0)</f>
        <v>0</v>
      </c>
      <c r="P42" s="156">
        <f>IF('Parade Entries'!$G43="Section A / Free",'Parade Entries'!R43,0)</f>
        <v>0</v>
      </c>
      <c r="Q42" s="156">
        <f>IF('Parade Entries'!$G43="Section A / Free",'Parade Entries'!S43,0)</f>
        <v>0</v>
      </c>
      <c r="R42" s="156">
        <f>IF('Parade Entries'!$G43="Section A / Free",'Parade Entries'!T43,0)</f>
        <v>0</v>
      </c>
      <c r="S42" s="271">
        <f>IF('Parade Entries'!$G43="Section A / Free",'Parade Entries'!U43,0)</f>
        <v>0</v>
      </c>
      <c r="T42" s="271">
        <f>IF('Parade Entries'!$G43="Section A / Free",'Parade Entries'!W43,0)</f>
        <v>0</v>
      </c>
      <c r="U42" s="271">
        <f>IF('Parade Entries'!$G43="Section A / Free",'Parade Entries'!X43,0)</f>
        <v>0</v>
      </c>
      <c r="V42" s="271">
        <f>IF('Parade Entries'!$G43="Section A / Free",'Parade Entries'!V43,0)</f>
        <v>0</v>
      </c>
      <c r="W42" s="272">
        <f>IF('Parade Entries'!$G43="Section A / Free",'Parade Entries'!Y43,0)</f>
        <v>0</v>
      </c>
      <c r="X42" s="271">
        <f>IF('Parade Entries'!$G43="Section A / Free",'Parade Entries'!Z43,0)</f>
        <v>0</v>
      </c>
      <c r="Y42" s="272">
        <f>IF('Parade Entries'!$G43="Section A / Free",'Parade Entries'!AA43,0)</f>
        <v>0</v>
      </c>
      <c r="Z42" s="271">
        <f>IF('Parade Entries'!$G43="Section A / Free",'Parade Entries'!AB43,0)</f>
        <v>0</v>
      </c>
      <c r="AA42" s="272">
        <f>IF('Parade Entries'!$G43="Section A / Free",'Parade Entries'!AC43,0)</f>
        <v>0</v>
      </c>
      <c r="AB42" s="156">
        <f>IF('Parade Entries'!$G43="Section A / Free",'Parade Entries'!AD43,0)</f>
        <v>0</v>
      </c>
      <c r="AC42" s="156">
        <f>IF('Parade Entries'!$G43="Section A / Free",'Parade Entries'!AE43,0)</f>
        <v>0</v>
      </c>
      <c r="AD42" s="156">
        <f>IF('Parade Entries'!$G43="Section A / Free",'Parade Entries'!AF43,0)</f>
        <v>0</v>
      </c>
    </row>
    <row r="43" spans="2:30" ht="18" x14ac:dyDescent="0.25">
      <c r="B43" s="156">
        <f>IF('Parade Entries'!$G44="Section A / Free",'Parade Entries'!B44,0)</f>
        <v>0</v>
      </c>
      <c r="C43" s="233">
        <f>IF('Parade Entries'!$G44="Section A / Free",'Parade Entries'!E44,0)</f>
        <v>0</v>
      </c>
      <c r="D43" s="269">
        <f>IF('Parade Entries'!$G44="Section A / Free",'Parade Entries'!F44,0)</f>
        <v>0</v>
      </c>
      <c r="E43" s="156">
        <f>IF('Parade Entries'!$G44="Section A / Free",'Parade Entries'!G44,0)</f>
        <v>0</v>
      </c>
      <c r="F43" s="156">
        <f>IF('Parade Entries'!$G44="Section A / Free",'Parade Entries'!H44,0)</f>
        <v>0</v>
      </c>
      <c r="G43" s="156">
        <f>IF('Parade Entries'!$G44="Section A / Free",'Parade Entries'!I44,0)</f>
        <v>0</v>
      </c>
      <c r="H43" s="156">
        <f>IF('Parade Entries'!$G44="Section A / Free",'Parade Entries'!J44,0)</f>
        <v>0</v>
      </c>
      <c r="I43" s="268">
        <f>IF('Parade Entries'!$G44="Section A / Free",'Parade Entries'!K44,0)</f>
        <v>0</v>
      </c>
      <c r="J43" s="156">
        <f>IF('Parade Entries'!$G44="Section A / Free",'Parade Entries'!L44,0)</f>
        <v>0</v>
      </c>
      <c r="K43" s="156">
        <f>IF('Parade Entries'!$G44="Section A / Free",'Parade Entries'!M44,0)</f>
        <v>0</v>
      </c>
      <c r="L43" s="156">
        <f>IF('Parade Entries'!$G44="Section A / Free",'Parade Entries'!N44,0)</f>
        <v>0</v>
      </c>
      <c r="M43" s="156">
        <f>IF('Parade Entries'!$G44="Section A / Free",'Parade Entries'!O44,0)</f>
        <v>0</v>
      </c>
      <c r="N43" s="156">
        <f>IF('Parade Entries'!$G44="Section A / Free",'Parade Entries'!P44,0)</f>
        <v>0</v>
      </c>
      <c r="O43" s="156">
        <f>IF('Parade Entries'!$G44="Section A / Free",'Parade Entries'!Q44,0)</f>
        <v>0</v>
      </c>
      <c r="P43" s="156">
        <f>IF('Parade Entries'!$G44="Section A / Free",'Parade Entries'!R44,0)</f>
        <v>0</v>
      </c>
      <c r="Q43" s="156">
        <f>IF('Parade Entries'!$G44="Section A / Free",'Parade Entries'!S44,0)</f>
        <v>0</v>
      </c>
      <c r="R43" s="156">
        <f>IF('Parade Entries'!$G44="Section A / Free",'Parade Entries'!T44,0)</f>
        <v>0</v>
      </c>
      <c r="S43" s="271">
        <f>IF('Parade Entries'!$G44="Section A / Free",'Parade Entries'!U44,0)</f>
        <v>0</v>
      </c>
      <c r="T43" s="271">
        <f>IF('Parade Entries'!$G44="Section A / Free",'Parade Entries'!W44,0)</f>
        <v>0</v>
      </c>
      <c r="U43" s="271">
        <f>IF('Parade Entries'!$G44="Section A / Free",'Parade Entries'!X44,0)</f>
        <v>0</v>
      </c>
      <c r="V43" s="271">
        <f>IF('Parade Entries'!$G44="Section A / Free",'Parade Entries'!V44,0)</f>
        <v>0</v>
      </c>
      <c r="W43" s="272">
        <f>IF('Parade Entries'!$G44="Section A / Free",'Parade Entries'!Y44,0)</f>
        <v>0</v>
      </c>
      <c r="X43" s="271">
        <f>IF('Parade Entries'!$G44="Section A / Free",'Parade Entries'!Z44,0)</f>
        <v>0</v>
      </c>
      <c r="Y43" s="272">
        <f>IF('Parade Entries'!$G44="Section A / Free",'Parade Entries'!AA44,0)</f>
        <v>0</v>
      </c>
      <c r="Z43" s="271">
        <f>IF('Parade Entries'!$G44="Section A / Free",'Parade Entries'!AB44,0)</f>
        <v>0</v>
      </c>
      <c r="AA43" s="272">
        <f>IF('Parade Entries'!$G44="Section A / Free",'Parade Entries'!AC44,0)</f>
        <v>0</v>
      </c>
      <c r="AB43" s="156">
        <f>IF('Parade Entries'!$G44="Section A / Free",'Parade Entries'!AD44,0)</f>
        <v>0</v>
      </c>
      <c r="AC43" s="156">
        <f>IF('Parade Entries'!$G44="Section A / Free",'Parade Entries'!AE44,0)</f>
        <v>0</v>
      </c>
      <c r="AD43" s="156">
        <f>IF('Parade Entries'!$G44="Section A / Free",'Parade Entries'!AF44,0)</f>
        <v>0</v>
      </c>
    </row>
    <row r="44" spans="2:30" ht="18" x14ac:dyDescent="0.25">
      <c r="B44" s="156">
        <f>IF('Parade Entries'!$G45="Section A / Free",'Parade Entries'!B45,0)</f>
        <v>0</v>
      </c>
      <c r="C44" s="233">
        <f>IF('Parade Entries'!$G45="Section A / Free",'Parade Entries'!E45,0)</f>
        <v>0</v>
      </c>
      <c r="D44" s="269">
        <f>IF('Parade Entries'!$G45="Section A / Free",'Parade Entries'!F45,0)</f>
        <v>0</v>
      </c>
      <c r="E44" s="156">
        <f>IF('Parade Entries'!$G45="Section A / Free",'Parade Entries'!G45,0)</f>
        <v>0</v>
      </c>
      <c r="F44" s="156">
        <f>IF('Parade Entries'!$G45="Section A / Free",'Parade Entries'!H45,0)</f>
        <v>0</v>
      </c>
      <c r="G44" s="156">
        <f>IF('Parade Entries'!$G45="Section A / Free",'Parade Entries'!I45,0)</f>
        <v>0</v>
      </c>
      <c r="H44" s="156">
        <f>IF('Parade Entries'!$G45="Section A / Free",'Parade Entries'!J45,0)</f>
        <v>0</v>
      </c>
      <c r="I44" s="268">
        <f>IF('Parade Entries'!$G45="Section A / Free",'Parade Entries'!K45,0)</f>
        <v>0</v>
      </c>
      <c r="J44" s="156">
        <f>IF('Parade Entries'!$G45="Section A / Free",'Parade Entries'!L45,0)</f>
        <v>0</v>
      </c>
      <c r="K44" s="156">
        <f>IF('Parade Entries'!$G45="Section A / Free",'Parade Entries'!M45,0)</f>
        <v>0</v>
      </c>
      <c r="L44" s="156">
        <f>IF('Parade Entries'!$G45="Section A / Free",'Parade Entries'!N45,0)</f>
        <v>0</v>
      </c>
      <c r="M44" s="156">
        <f>IF('Parade Entries'!$G45="Section A / Free",'Parade Entries'!O45,0)</f>
        <v>0</v>
      </c>
      <c r="N44" s="156">
        <f>IF('Parade Entries'!$G45="Section A / Free",'Parade Entries'!P45,0)</f>
        <v>0</v>
      </c>
      <c r="O44" s="156">
        <f>IF('Parade Entries'!$G45="Section A / Free",'Parade Entries'!Q45,0)</f>
        <v>0</v>
      </c>
      <c r="P44" s="156">
        <f>IF('Parade Entries'!$G45="Section A / Free",'Parade Entries'!R45,0)</f>
        <v>0</v>
      </c>
      <c r="Q44" s="156">
        <f>IF('Parade Entries'!$G45="Section A / Free",'Parade Entries'!S45,0)</f>
        <v>0</v>
      </c>
      <c r="R44" s="156">
        <f>IF('Parade Entries'!$G45="Section A / Free",'Parade Entries'!T45,0)</f>
        <v>0</v>
      </c>
      <c r="S44" s="271">
        <f>IF('Parade Entries'!$G45="Section A / Free",'Parade Entries'!U45,0)</f>
        <v>0</v>
      </c>
      <c r="T44" s="271">
        <f>IF('Parade Entries'!$G45="Section A / Free",'Parade Entries'!W45,0)</f>
        <v>0</v>
      </c>
      <c r="U44" s="271">
        <f>IF('Parade Entries'!$G45="Section A / Free",'Parade Entries'!X45,0)</f>
        <v>0</v>
      </c>
      <c r="V44" s="271">
        <f>IF('Parade Entries'!$G45="Section A / Free",'Parade Entries'!V45,0)</f>
        <v>0</v>
      </c>
      <c r="W44" s="272">
        <f>IF('Parade Entries'!$G45="Section A / Free",'Parade Entries'!Y45,0)</f>
        <v>0</v>
      </c>
      <c r="X44" s="271">
        <f>IF('Parade Entries'!$G45="Section A / Free",'Parade Entries'!Z45,0)</f>
        <v>0</v>
      </c>
      <c r="Y44" s="272">
        <f>IF('Parade Entries'!$G45="Section A / Free",'Parade Entries'!AA45,0)</f>
        <v>0</v>
      </c>
      <c r="Z44" s="271">
        <f>IF('Parade Entries'!$G45="Section A / Free",'Parade Entries'!AB45,0)</f>
        <v>0</v>
      </c>
      <c r="AA44" s="272">
        <f>IF('Parade Entries'!$G45="Section A / Free",'Parade Entries'!AC45,0)</f>
        <v>0</v>
      </c>
      <c r="AB44" s="156">
        <f>IF('Parade Entries'!$G45="Section A / Free",'Parade Entries'!AD45,0)</f>
        <v>0</v>
      </c>
      <c r="AC44" s="156">
        <f>IF('Parade Entries'!$G45="Section A / Free",'Parade Entries'!AE45,0)</f>
        <v>0</v>
      </c>
      <c r="AD44" s="156">
        <f>IF('Parade Entries'!$G45="Section A / Free",'Parade Entries'!AF45,0)</f>
        <v>0</v>
      </c>
    </row>
    <row r="45" spans="2:30" ht="18" x14ac:dyDescent="0.25">
      <c r="B45" s="156" t="str">
        <f>IF('Parade Entries'!$G46="Section A / Free",'Parade Entries'!B46,0)</f>
        <v>Springfield Fire Department  need 2 spots 40' each</v>
      </c>
      <c r="C45" s="233">
        <f>IF('Parade Entries'!$G46="Section A / Free",'Parade Entries'!E46,0)</f>
        <v>46043</v>
      </c>
      <c r="D45" s="269" t="str">
        <f>IF('Parade Entries'!$G46="Section A / Free",'Parade Entries'!F46,0)</f>
        <v>FREE</v>
      </c>
      <c r="E45" s="156" t="str">
        <f>IF('Parade Entries'!$G46="Section A / Free",'Parade Entries'!G46,0)</f>
        <v>Section A / Free</v>
      </c>
      <c r="F45" s="156" t="str">
        <f>IF('Parade Entries'!$G46="Section A / Free",'Parade Entries'!H46,0)</f>
        <v>Alivia</v>
      </c>
      <c r="G45" s="156" t="str">
        <f>IF('Parade Entries'!$G46="Section A / Free",'Parade Entries'!I46,0)</f>
        <v>Carrigan</v>
      </c>
      <c r="H45" s="156" t="str">
        <f>IF('Parade Entries'!$G46="Section A / Free",'Parade Entries'!J46,0)</f>
        <v>alivia.carrigan@springfield.IL.US</v>
      </c>
      <c r="I45" s="268" t="str">
        <f>IF('Parade Entries'!$G46="Section A / Free",'Parade Entries'!K46,0)</f>
        <v>217-788-8474 ext 4509</v>
      </c>
      <c r="J45" s="156" t="str">
        <f>IF('Parade Entries'!$G46="Section A / Free",'Parade Entries'!L46,0)</f>
        <v>Springfield Fire Department</v>
      </c>
      <c r="K45" s="156">
        <f>IF('Parade Entries'!$G46="Section A / Free",'Parade Entries'!M46,0)</f>
        <v>50</v>
      </c>
      <c r="L45" s="156">
        <f>IF('Parade Entries'!$G46="Section A / Free",'Parade Entries'!N46,0)</f>
        <v>0</v>
      </c>
      <c r="M45" s="156">
        <f>IF('Parade Entries'!$G46="Section A / Free",'Parade Entries'!O46,0)</f>
        <v>0</v>
      </c>
      <c r="N45" s="156" t="str">
        <f>IF('Parade Entries'!$G46="Section A / Free",'Parade Entries'!P46,0)</f>
        <v>Yes</v>
      </c>
      <c r="O45" s="156">
        <f>IF('Parade Entries'!$G46="Section A / Free",'Parade Entries'!Q46,0)</f>
        <v>1</v>
      </c>
      <c r="P45" s="156">
        <f>IF('Parade Entries'!$G46="Section A / Free",'Parade Entries'!R46,0)</f>
        <v>0</v>
      </c>
      <c r="Q45" s="156" t="str">
        <f>IF('Parade Entries'!$G46="Section A / Free",'Parade Entries'!S46,0)</f>
        <v>One ladder Fire Truck (T1)</v>
      </c>
      <c r="R45" s="156">
        <f>IF('Parade Entries'!$G46="Section A / Free",'Parade Entries'!T46,0)</f>
        <v>0</v>
      </c>
      <c r="S45" s="271">
        <f>IF('Parade Entries'!$G46="Section A / Free",'Parade Entries'!U46,0)</f>
        <v>0</v>
      </c>
      <c r="T45" s="271">
        <f>IF('Parade Entries'!$G46="Section A / Free",'Parade Entries'!W46,0)</f>
        <v>0</v>
      </c>
      <c r="U45" s="271">
        <f>IF('Parade Entries'!$G46="Section A / Free",'Parade Entries'!X46,0)</f>
        <v>0</v>
      </c>
      <c r="V45" s="271">
        <f>IF('Parade Entries'!$G46="Section A / Free",'Parade Entries'!V46,0)</f>
        <v>0</v>
      </c>
      <c r="W45" s="272">
        <f>IF('Parade Entries'!$G46="Section A / Free",'Parade Entries'!Y46,0)</f>
        <v>0</v>
      </c>
      <c r="X45" s="271">
        <f>IF('Parade Entries'!$G46="Section A / Free",'Parade Entries'!Z46,0)</f>
        <v>0</v>
      </c>
      <c r="Y45" s="272" t="str">
        <f>IF('Parade Entries'!$G46="Section A / Free",'Parade Entries'!AA46,0)</f>
        <v/>
      </c>
      <c r="Z45" s="271" t="str">
        <f>IF('Parade Entries'!$G46="Section A / Free",'Parade Entries'!AB46,0)</f>
        <v/>
      </c>
      <c r="AA45" s="272" t="str">
        <f>IF('Parade Entries'!$G46="Section A / Free",'Parade Entries'!AC46,0)</f>
        <v/>
      </c>
      <c r="AB45" s="156" t="str">
        <f>IF('Parade Entries'!$G46="Section A / Free",'Parade Entries'!AD46,0)</f>
        <v>Alivia Carrigan</v>
      </c>
      <c r="AC45" s="156" t="str">
        <f>IF('Parade Entries'!$G46="Section A / Free",'Parade Entries'!AE46,0)</f>
        <v>New Site</v>
      </c>
      <c r="AD45" s="156" t="str">
        <f>IF('Parade Entries'!$G46="Section A / Free",'Parade Entries'!AF46,0)</f>
        <v/>
      </c>
    </row>
    <row r="46" spans="2:30" ht="18" x14ac:dyDescent="0.25">
      <c r="B46" s="156">
        <f>IF('Parade Entries'!$G47="Section A / Free",'Parade Entries'!B47,0)</f>
        <v>0</v>
      </c>
      <c r="C46" s="233">
        <f>IF('Parade Entries'!$G47="Section A / Free",'Parade Entries'!E47,0)</f>
        <v>0</v>
      </c>
      <c r="D46" s="269">
        <f>IF('Parade Entries'!$G47="Section A / Free",'Parade Entries'!F47,0)</f>
        <v>0</v>
      </c>
      <c r="E46" s="156">
        <f>IF('Parade Entries'!$G47="Section A / Free",'Parade Entries'!G47,0)</f>
        <v>0</v>
      </c>
      <c r="F46" s="156">
        <f>IF('Parade Entries'!$G47="Section A / Free",'Parade Entries'!H47,0)</f>
        <v>0</v>
      </c>
      <c r="G46" s="156">
        <f>IF('Parade Entries'!$G47="Section A / Free",'Parade Entries'!I47,0)</f>
        <v>0</v>
      </c>
      <c r="H46" s="156">
        <f>IF('Parade Entries'!$G47="Section A / Free",'Parade Entries'!J47,0)</f>
        <v>0</v>
      </c>
      <c r="I46" s="268">
        <f>IF('Parade Entries'!$G47="Section A / Free",'Parade Entries'!K47,0)</f>
        <v>0</v>
      </c>
      <c r="J46" s="156">
        <f>IF('Parade Entries'!$G47="Section A / Free",'Parade Entries'!L47,0)</f>
        <v>0</v>
      </c>
      <c r="K46" s="156">
        <f>IF('Parade Entries'!$G47="Section A / Free",'Parade Entries'!M47,0)</f>
        <v>0</v>
      </c>
      <c r="L46" s="156">
        <f>IF('Parade Entries'!$G47="Section A / Free",'Parade Entries'!N47,0)</f>
        <v>0</v>
      </c>
      <c r="M46" s="156">
        <f>IF('Parade Entries'!$G47="Section A / Free",'Parade Entries'!O47,0)</f>
        <v>0</v>
      </c>
      <c r="N46" s="156">
        <f>IF('Parade Entries'!$G47="Section A / Free",'Parade Entries'!P47,0)</f>
        <v>0</v>
      </c>
      <c r="O46" s="156">
        <f>IF('Parade Entries'!$G47="Section A / Free",'Parade Entries'!Q47,0)</f>
        <v>0</v>
      </c>
      <c r="P46" s="156">
        <f>IF('Parade Entries'!$G47="Section A / Free",'Parade Entries'!R47,0)</f>
        <v>0</v>
      </c>
      <c r="Q46" s="156">
        <f>IF('Parade Entries'!$G47="Section A / Free",'Parade Entries'!S47,0)</f>
        <v>0</v>
      </c>
      <c r="R46" s="156">
        <f>IF('Parade Entries'!$G47="Section A / Free",'Parade Entries'!T47,0)</f>
        <v>0</v>
      </c>
      <c r="S46" s="271">
        <f>IF('Parade Entries'!$G47="Section A / Free",'Parade Entries'!U47,0)</f>
        <v>0</v>
      </c>
      <c r="T46" s="271">
        <f>IF('Parade Entries'!$G47="Section A / Free",'Parade Entries'!W47,0)</f>
        <v>0</v>
      </c>
      <c r="U46" s="271">
        <f>IF('Parade Entries'!$G47="Section A / Free",'Parade Entries'!X47,0)</f>
        <v>0</v>
      </c>
      <c r="V46" s="271">
        <f>IF('Parade Entries'!$G47="Section A / Free",'Parade Entries'!V47,0)</f>
        <v>0</v>
      </c>
      <c r="W46" s="272">
        <f>IF('Parade Entries'!$G47="Section A / Free",'Parade Entries'!Y47,0)</f>
        <v>0</v>
      </c>
      <c r="X46" s="271">
        <f>IF('Parade Entries'!$G47="Section A / Free",'Parade Entries'!Z47,0)</f>
        <v>0</v>
      </c>
      <c r="Y46" s="272">
        <f>IF('Parade Entries'!$G47="Section A / Free",'Parade Entries'!AA47,0)</f>
        <v>0</v>
      </c>
      <c r="Z46" s="271">
        <f>IF('Parade Entries'!$G47="Section A / Free",'Parade Entries'!AB47,0)</f>
        <v>0</v>
      </c>
      <c r="AA46" s="272">
        <f>IF('Parade Entries'!$G47="Section A / Free",'Parade Entries'!AC47,0)</f>
        <v>0</v>
      </c>
      <c r="AB46" s="156">
        <f>IF('Parade Entries'!$G47="Section A / Free",'Parade Entries'!AD47,0)</f>
        <v>0</v>
      </c>
      <c r="AC46" s="156">
        <f>IF('Parade Entries'!$G47="Section A / Free",'Parade Entries'!AE47,0)</f>
        <v>0</v>
      </c>
      <c r="AD46" s="156">
        <f>IF('Parade Entries'!$G47="Section A / Free",'Parade Entries'!AF47,0)</f>
        <v>0</v>
      </c>
    </row>
    <row r="47" spans="2:30" ht="18" x14ac:dyDescent="0.25">
      <c r="B47" s="156">
        <f>IF('Parade Entries'!$G48="Section A / Free",'Parade Entries'!B48,0)</f>
        <v>0</v>
      </c>
      <c r="C47" s="233">
        <f>IF('Parade Entries'!$G48="Section A / Free",'Parade Entries'!E48,0)</f>
        <v>0</v>
      </c>
      <c r="D47" s="269">
        <f>IF('Parade Entries'!$G48="Section A / Free",'Parade Entries'!F48,0)</f>
        <v>0</v>
      </c>
      <c r="E47" s="156">
        <f>IF('Parade Entries'!$G48="Section A / Free",'Parade Entries'!G48,0)</f>
        <v>0</v>
      </c>
      <c r="F47" s="156">
        <f>IF('Parade Entries'!$G48="Section A / Free",'Parade Entries'!H48,0)</f>
        <v>0</v>
      </c>
      <c r="G47" s="156">
        <f>IF('Parade Entries'!$G48="Section A / Free",'Parade Entries'!I48,0)</f>
        <v>0</v>
      </c>
      <c r="H47" s="156">
        <f>IF('Parade Entries'!$G48="Section A / Free",'Parade Entries'!J48,0)</f>
        <v>0</v>
      </c>
      <c r="I47" s="268">
        <f>IF('Parade Entries'!$G48="Section A / Free",'Parade Entries'!K48,0)</f>
        <v>0</v>
      </c>
      <c r="J47" s="156">
        <f>IF('Parade Entries'!$G48="Section A / Free",'Parade Entries'!L48,0)</f>
        <v>0</v>
      </c>
      <c r="K47" s="156">
        <f>IF('Parade Entries'!$G48="Section A / Free",'Parade Entries'!M48,0)</f>
        <v>0</v>
      </c>
      <c r="L47" s="156">
        <f>IF('Parade Entries'!$G48="Section A / Free",'Parade Entries'!N48,0)</f>
        <v>0</v>
      </c>
      <c r="M47" s="156">
        <f>IF('Parade Entries'!$G48="Section A / Free",'Parade Entries'!O48,0)</f>
        <v>0</v>
      </c>
      <c r="N47" s="156">
        <f>IF('Parade Entries'!$G48="Section A / Free",'Parade Entries'!P48,0)</f>
        <v>0</v>
      </c>
      <c r="O47" s="156">
        <f>IF('Parade Entries'!$G48="Section A / Free",'Parade Entries'!Q48,0)</f>
        <v>0</v>
      </c>
      <c r="P47" s="156">
        <f>IF('Parade Entries'!$G48="Section A / Free",'Parade Entries'!R48,0)</f>
        <v>0</v>
      </c>
      <c r="Q47" s="156">
        <f>IF('Parade Entries'!$G48="Section A / Free",'Parade Entries'!S48,0)</f>
        <v>0</v>
      </c>
      <c r="R47" s="156">
        <f>IF('Parade Entries'!$G48="Section A / Free",'Parade Entries'!T48,0)</f>
        <v>0</v>
      </c>
      <c r="S47" s="271">
        <f>IF('Parade Entries'!$G48="Section A / Free",'Parade Entries'!U48,0)</f>
        <v>0</v>
      </c>
      <c r="T47" s="271">
        <f>IF('Parade Entries'!$G48="Section A / Free",'Parade Entries'!W48,0)</f>
        <v>0</v>
      </c>
      <c r="U47" s="271">
        <f>IF('Parade Entries'!$G48="Section A / Free",'Parade Entries'!X48,0)</f>
        <v>0</v>
      </c>
      <c r="V47" s="271">
        <f>IF('Parade Entries'!$G48="Section A / Free",'Parade Entries'!V48,0)</f>
        <v>0</v>
      </c>
      <c r="W47" s="272">
        <f>IF('Parade Entries'!$G48="Section A / Free",'Parade Entries'!Y48,0)</f>
        <v>0</v>
      </c>
      <c r="X47" s="271">
        <f>IF('Parade Entries'!$G48="Section A / Free",'Parade Entries'!Z48,0)</f>
        <v>0</v>
      </c>
      <c r="Y47" s="272">
        <f>IF('Parade Entries'!$G48="Section A / Free",'Parade Entries'!AA48,0)</f>
        <v>0</v>
      </c>
      <c r="Z47" s="271">
        <f>IF('Parade Entries'!$G48="Section A / Free",'Parade Entries'!AB48,0)</f>
        <v>0</v>
      </c>
      <c r="AA47" s="272">
        <f>IF('Parade Entries'!$G48="Section A / Free",'Parade Entries'!AC48,0)</f>
        <v>0</v>
      </c>
      <c r="AB47" s="156">
        <f>IF('Parade Entries'!$G48="Section A / Free",'Parade Entries'!AD48,0)</f>
        <v>0</v>
      </c>
      <c r="AC47" s="156">
        <f>IF('Parade Entries'!$G48="Section A / Free",'Parade Entries'!AE48,0)</f>
        <v>0</v>
      </c>
      <c r="AD47" s="156">
        <f>IF('Parade Entries'!$G48="Section A / Free",'Parade Entries'!AF48,0)</f>
        <v>0</v>
      </c>
    </row>
    <row r="48" spans="2:30" ht="18" x14ac:dyDescent="0.25">
      <c r="B48" s="156">
        <f>IF('Parade Entries'!$G49="Section A / Free",'Parade Entries'!B49,0)</f>
        <v>0</v>
      </c>
      <c r="C48" s="233">
        <f>IF('Parade Entries'!$G49="Section A / Free",'Parade Entries'!E49,0)</f>
        <v>0</v>
      </c>
      <c r="D48" s="269">
        <f>IF('Parade Entries'!$G49="Section A / Free",'Parade Entries'!F49,0)</f>
        <v>0</v>
      </c>
      <c r="E48" s="156">
        <f>IF('Parade Entries'!$G49="Section A / Free",'Parade Entries'!G49,0)</f>
        <v>0</v>
      </c>
      <c r="F48" s="156">
        <f>IF('Parade Entries'!$G49="Section A / Free",'Parade Entries'!H49,0)</f>
        <v>0</v>
      </c>
      <c r="G48" s="156">
        <f>IF('Parade Entries'!$G49="Section A / Free",'Parade Entries'!I49,0)</f>
        <v>0</v>
      </c>
      <c r="H48" s="156">
        <f>IF('Parade Entries'!$G49="Section A / Free",'Parade Entries'!J49,0)</f>
        <v>0</v>
      </c>
      <c r="I48" s="268">
        <f>IF('Parade Entries'!$G49="Section A / Free",'Parade Entries'!K49,0)</f>
        <v>0</v>
      </c>
      <c r="J48" s="156">
        <f>IF('Parade Entries'!$G49="Section A / Free",'Parade Entries'!L49,0)</f>
        <v>0</v>
      </c>
      <c r="K48" s="156">
        <f>IF('Parade Entries'!$G49="Section A / Free",'Parade Entries'!M49,0)</f>
        <v>0</v>
      </c>
      <c r="L48" s="156">
        <f>IF('Parade Entries'!$G49="Section A / Free",'Parade Entries'!N49,0)</f>
        <v>0</v>
      </c>
      <c r="M48" s="156">
        <f>IF('Parade Entries'!$G49="Section A / Free",'Parade Entries'!O49,0)</f>
        <v>0</v>
      </c>
      <c r="N48" s="156">
        <f>IF('Parade Entries'!$G49="Section A / Free",'Parade Entries'!P49,0)</f>
        <v>0</v>
      </c>
      <c r="O48" s="156">
        <f>IF('Parade Entries'!$G49="Section A / Free",'Parade Entries'!Q49,0)</f>
        <v>0</v>
      </c>
      <c r="P48" s="156">
        <f>IF('Parade Entries'!$G49="Section A / Free",'Parade Entries'!R49,0)</f>
        <v>0</v>
      </c>
      <c r="Q48" s="156">
        <f>IF('Parade Entries'!$G49="Section A / Free",'Parade Entries'!S49,0)</f>
        <v>0</v>
      </c>
      <c r="R48" s="156">
        <f>IF('Parade Entries'!$G49="Section A / Free",'Parade Entries'!T49,0)</f>
        <v>0</v>
      </c>
      <c r="S48" s="271">
        <f>IF('Parade Entries'!$G49="Section A / Free",'Parade Entries'!U49,0)</f>
        <v>0</v>
      </c>
      <c r="T48" s="271">
        <f>IF('Parade Entries'!$G49="Section A / Free",'Parade Entries'!W49,0)</f>
        <v>0</v>
      </c>
      <c r="U48" s="271">
        <f>IF('Parade Entries'!$G49="Section A / Free",'Parade Entries'!X49,0)</f>
        <v>0</v>
      </c>
      <c r="V48" s="271">
        <f>IF('Parade Entries'!$G49="Section A / Free",'Parade Entries'!V49,0)</f>
        <v>0</v>
      </c>
      <c r="W48" s="272">
        <f>IF('Parade Entries'!$G49="Section A / Free",'Parade Entries'!Y49,0)</f>
        <v>0</v>
      </c>
      <c r="X48" s="271">
        <f>IF('Parade Entries'!$G49="Section A / Free",'Parade Entries'!Z49,0)</f>
        <v>0</v>
      </c>
      <c r="Y48" s="272">
        <f>IF('Parade Entries'!$G49="Section A / Free",'Parade Entries'!AA49,0)</f>
        <v>0</v>
      </c>
      <c r="Z48" s="271">
        <f>IF('Parade Entries'!$G49="Section A / Free",'Parade Entries'!AB49,0)</f>
        <v>0</v>
      </c>
      <c r="AA48" s="272">
        <f>IF('Parade Entries'!$G49="Section A / Free",'Parade Entries'!AC49,0)</f>
        <v>0</v>
      </c>
      <c r="AB48" s="156">
        <f>IF('Parade Entries'!$G49="Section A / Free",'Parade Entries'!AD49,0)</f>
        <v>0</v>
      </c>
      <c r="AC48" s="156">
        <f>IF('Parade Entries'!$G49="Section A / Free",'Parade Entries'!AE49,0)</f>
        <v>0</v>
      </c>
      <c r="AD48" s="156">
        <f>IF('Parade Entries'!$G49="Section A / Free",'Parade Entries'!AF49,0)</f>
        <v>0</v>
      </c>
    </row>
    <row r="49" spans="2:30" ht="18" x14ac:dyDescent="0.25">
      <c r="B49" s="156">
        <f>IF('Parade Entries'!$G50="Section A / Free",'Parade Entries'!B50,0)</f>
        <v>0</v>
      </c>
      <c r="C49" s="233">
        <f>IF('Parade Entries'!$G50="Section A / Free",'Parade Entries'!E50,0)</f>
        <v>0</v>
      </c>
      <c r="D49" s="269">
        <f>IF('Parade Entries'!$G50="Section A / Free",'Parade Entries'!F50,0)</f>
        <v>0</v>
      </c>
      <c r="E49" s="156">
        <f>IF('Parade Entries'!$G50="Section A / Free",'Parade Entries'!G50,0)</f>
        <v>0</v>
      </c>
      <c r="F49" s="156">
        <f>IF('Parade Entries'!$G50="Section A / Free",'Parade Entries'!H50,0)</f>
        <v>0</v>
      </c>
      <c r="G49" s="156">
        <f>IF('Parade Entries'!$G50="Section A / Free",'Parade Entries'!I50,0)</f>
        <v>0</v>
      </c>
      <c r="H49" s="156">
        <f>IF('Parade Entries'!$G50="Section A / Free",'Parade Entries'!J50,0)</f>
        <v>0</v>
      </c>
      <c r="I49" s="268">
        <f>IF('Parade Entries'!$G50="Section A / Free",'Parade Entries'!K50,0)</f>
        <v>0</v>
      </c>
      <c r="J49" s="156">
        <f>IF('Parade Entries'!$G50="Section A / Free",'Parade Entries'!L50,0)</f>
        <v>0</v>
      </c>
      <c r="K49" s="156">
        <f>IF('Parade Entries'!$G50="Section A / Free",'Parade Entries'!M50,0)</f>
        <v>0</v>
      </c>
      <c r="L49" s="156">
        <f>IF('Parade Entries'!$G50="Section A / Free",'Parade Entries'!N50,0)</f>
        <v>0</v>
      </c>
      <c r="M49" s="156">
        <f>IF('Parade Entries'!$G50="Section A / Free",'Parade Entries'!O50,0)</f>
        <v>0</v>
      </c>
      <c r="N49" s="156">
        <f>IF('Parade Entries'!$G50="Section A / Free",'Parade Entries'!P50,0)</f>
        <v>0</v>
      </c>
      <c r="O49" s="156">
        <f>IF('Parade Entries'!$G50="Section A / Free",'Parade Entries'!Q50,0)</f>
        <v>0</v>
      </c>
      <c r="P49" s="156">
        <f>IF('Parade Entries'!$G50="Section A / Free",'Parade Entries'!R50,0)</f>
        <v>0</v>
      </c>
      <c r="Q49" s="156">
        <f>IF('Parade Entries'!$G50="Section A / Free",'Parade Entries'!S50,0)</f>
        <v>0</v>
      </c>
      <c r="R49" s="156">
        <f>IF('Parade Entries'!$G50="Section A / Free",'Parade Entries'!T50,0)</f>
        <v>0</v>
      </c>
      <c r="S49" s="271">
        <f>IF('Parade Entries'!$G50="Section A / Free",'Parade Entries'!U50,0)</f>
        <v>0</v>
      </c>
      <c r="T49" s="271">
        <f>IF('Parade Entries'!$G50="Section A / Free",'Parade Entries'!W50,0)</f>
        <v>0</v>
      </c>
      <c r="U49" s="271">
        <f>IF('Parade Entries'!$G50="Section A / Free",'Parade Entries'!X50,0)</f>
        <v>0</v>
      </c>
      <c r="V49" s="271">
        <f>IF('Parade Entries'!$G50="Section A / Free",'Parade Entries'!V50,0)</f>
        <v>0</v>
      </c>
      <c r="W49" s="272">
        <f>IF('Parade Entries'!$G50="Section A / Free",'Parade Entries'!Y50,0)</f>
        <v>0</v>
      </c>
      <c r="X49" s="271">
        <f>IF('Parade Entries'!$G50="Section A / Free",'Parade Entries'!Z50,0)</f>
        <v>0</v>
      </c>
      <c r="Y49" s="272">
        <f>IF('Parade Entries'!$G50="Section A / Free",'Parade Entries'!AA50,0)</f>
        <v>0</v>
      </c>
      <c r="Z49" s="271">
        <f>IF('Parade Entries'!$G50="Section A / Free",'Parade Entries'!AB50,0)</f>
        <v>0</v>
      </c>
      <c r="AA49" s="272">
        <f>IF('Parade Entries'!$G50="Section A / Free",'Parade Entries'!AC50,0)</f>
        <v>0</v>
      </c>
      <c r="AB49" s="156">
        <f>IF('Parade Entries'!$G50="Section A / Free",'Parade Entries'!AD50,0)</f>
        <v>0</v>
      </c>
      <c r="AC49" s="156">
        <f>IF('Parade Entries'!$G50="Section A / Free",'Parade Entries'!AE50,0)</f>
        <v>0</v>
      </c>
      <c r="AD49" s="156">
        <f>IF('Parade Entries'!$G50="Section A / Free",'Parade Entries'!AF50,0)</f>
        <v>0</v>
      </c>
    </row>
    <row r="50" spans="2:30" ht="18" x14ac:dyDescent="0.25">
      <c r="B50" s="156">
        <f>IF('Parade Entries'!$G51="Section A / Free",'Parade Entries'!B51,0)</f>
        <v>0</v>
      </c>
      <c r="C50" s="233">
        <f>IF('Parade Entries'!$G51="Section A / Free",'Parade Entries'!E51,0)</f>
        <v>0</v>
      </c>
      <c r="D50" s="269">
        <f>IF('Parade Entries'!$G51="Section A / Free",'Parade Entries'!F51,0)</f>
        <v>0</v>
      </c>
      <c r="E50" s="156">
        <f>IF('Parade Entries'!$G51="Section A / Free",'Parade Entries'!G51,0)</f>
        <v>0</v>
      </c>
      <c r="F50" s="156">
        <f>IF('Parade Entries'!$G51="Section A / Free",'Parade Entries'!H51,0)</f>
        <v>0</v>
      </c>
      <c r="G50" s="156">
        <f>IF('Parade Entries'!$G51="Section A / Free",'Parade Entries'!I51,0)</f>
        <v>0</v>
      </c>
      <c r="H50" s="156">
        <f>IF('Parade Entries'!$G51="Section A / Free",'Parade Entries'!J51,0)</f>
        <v>0</v>
      </c>
      <c r="I50" s="268">
        <f>IF('Parade Entries'!$G51="Section A / Free",'Parade Entries'!K51,0)</f>
        <v>0</v>
      </c>
      <c r="J50" s="156">
        <f>IF('Parade Entries'!$G51="Section A / Free",'Parade Entries'!L51,0)</f>
        <v>0</v>
      </c>
      <c r="K50" s="156">
        <f>IF('Parade Entries'!$G51="Section A / Free",'Parade Entries'!M51,0)</f>
        <v>0</v>
      </c>
      <c r="L50" s="156">
        <f>IF('Parade Entries'!$G51="Section A / Free",'Parade Entries'!N51,0)</f>
        <v>0</v>
      </c>
      <c r="M50" s="156">
        <f>IF('Parade Entries'!$G51="Section A / Free",'Parade Entries'!O51,0)</f>
        <v>0</v>
      </c>
      <c r="N50" s="156">
        <f>IF('Parade Entries'!$G51="Section A / Free",'Parade Entries'!P51,0)</f>
        <v>0</v>
      </c>
      <c r="O50" s="156">
        <f>IF('Parade Entries'!$G51="Section A / Free",'Parade Entries'!Q51,0)</f>
        <v>0</v>
      </c>
      <c r="P50" s="156">
        <f>IF('Parade Entries'!$G51="Section A / Free",'Parade Entries'!R51,0)</f>
        <v>0</v>
      </c>
      <c r="Q50" s="156">
        <f>IF('Parade Entries'!$G51="Section A / Free",'Parade Entries'!S51,0)</f>
        <v>0</v>
      </c>
      <c r="R50" s="156">
        <f>IF('Parade Entries'!$G51="Section A / Free",'Parade Entries'!T51,0)</f>
        <v>0</v>
      </c>
      <c r="S50" s="271">
        <f>IF('Parade Entries'!$G51="Section A / Free",'Parade Entries'!U51,0)</f>
        <v>0</v>
      </c>
      <c r="T50" s="271">
        <f>IF('Parade Entries'!$G51="Section A / Free",'Parade Entries'!W51,0)</f>
        <v>0</v>
      </c>
      <c r="U50" s="271">
        <f>IF('Parade Entries'!$G51="Section A / Free",'Parade Entries'!X51,0)</f>
        <v>0</v>
      </c>
      <c r="V50" s="271">
        <f>IF('Parade Entries'!$G51="Section A / Free",'Parade Entries'!V51,0)</f>
        <v>0</v>
      </c>
      <c r="W50" s="272">
        <f>IF('Parade Entries'!$G51="Section A / Free",'Parade Entries'!Y51,0)</f>
        <v>0</v>
      </c>
      <c r="X50" s="271">
        <f>IF('Parade Entries'!$G51="Section A / Free",'Parade Entries'!Z51,0)</f>
        <v>0</v>
      </c>
      <c r="Y50" s="272">
        <f>IF('Parade Entries'!$G51="Section A / Free",'Parade Entries'!AA51,0)</f>
        <v>0</v>
      </c>
      <c r="Z50" s="271">
        <f>IF('Parade Entries'!$G51="Section A / Free",'Parade Entries'!AB51,0)</f>
        <v>0</v>
      </c>
      <c r="AA50" s="272">
        <f>IF('Parade Entries'!$G51="Section A / Free",'Parade Entries'!AC51,0)</f>
        <v>0</v>
      </c>
      <c r="AB50" s="156">
        <f>IF('Parade Entries'!$G51="Section A / Free",'Parade Entries'!AD51,0)</f>
        <v>0</v>
      </c>
      <c r="AC50" s="156">
        <f>IF('Parade Entries'!$G51="Section A / Free",'Parade Entries'!AE51,0)</f>
        <v>0</v>
      </c>
      <c r="AD50" s="156">
        <f>IF('Parade Entries'!$G51="Section A / Free",'Parade Entries'!AF51,0)</f>
        <v>0</v>
      </c>
    </row>
    <row r="51" spans="2:30" ht="18" x14ac:dyDescent="0.25">
      <c r="B51" s="156">
        <f>IF('Parade Entries'!$G52="Section A / Free",'Parade Entries'!B52,0)</f>
        <v>0</v>
      </c>
      <c r="C51" s="233">
        <f>IF('Parade Entries'!$G52="Section A / Free",'Parade Entries'!E52,0)</f>
        <v>0</v>
      </c>
      <c r="D51" s="269">
        <f>IF('Parade Entries'!$G52="Section A / Free",'Parade Entries'!F52,0)</f>
        <v>0</v>
      </c>
      <c r="E51" s="156">
        <f>IF('Parade Entries'!$G52="Section A / Free",'Parade Entries'!G52,0)</f>
        <v>0</v>
      </c>
      <c r="F51" s="156">
        <f>IF('Parade Entries'!$G52="Section A / Free",'Parade Entries'!H52,0)</f>
        <v>0</v>
      </c>
      <c r="G51" s="156">
        <f>IF('Parade Entries'!$G52="Section A / Free",'Parade Entries'!I52,0)</f>
        <v>0</v>
      </c>
      <c r="H51" s="156">
        <f>IF('Parade Entries'!$G52="Section A / Free",'Parade Entries'!J52,0)</f>
        <v>0</v>
      </c>
      <c r="I51" s="268">
        <f>IF('Parade Entries'!$G52="Section A / Free",'Parade Entries'!K52,0)</f>
        <v>0</v>
      </c>
      <c r="J51" s="156">
        <f>IF('Parade Entries'!$G52="Section A / Free",'Parade Entries'!L52,0)</f>
        <v>0</v>
      </c>
      <c r="K51" s="156">
        <f>IF('Parade Entries'!$G52="Section A / Free",'Parade Entries'!M52,0)</f>
        <v>0</v>
      </c>
      <c r="L51" s="156">
        <f>IF('Parade Entries'!$G52="Section A / Free",'Parade Entries'!N52,0)</f>
        <v>0</v>
      </c>
      <c r="M51" s="156">
        <f>IF('Parade Entries'!$G52="Section A / Free",'Parade Entries'!O52,0)</f>
        <v>0</v>
      </c>
      <c r="N51" s="156">
        <f>IF('Parade Entries'!$G52="Section A / Free",'Parade Entries'!P52,0)</f>
        <v>0</v>
      </c>
      <c r="O51" s="156">
        <f>IF('Parade Entries'!$G52="Section A / Free",'Parade Entries'!Q52,0)</f>
        <v>0</v>
      </c>
      <c r="P51" s="156">
        <f>IF('Parade Entries'!$G52="Section A / Free",'Parade Entries'!R52,0)</f>
        <v>0</v>
      </c>
      <c r="Q51" s="156">
        <f>IF('Parade Entries'!$G52="Section A / Free",'Parade Entries'!S52,0)</f>
        <v>0</v>
      </c>
      <c r="R51" s="156">
        <f>IF('Parade Entries'!$G52="Section A / Free",'Parade Entries'!T52,0)</f>
        <v>0</v>
      </c>
      <c r="S51" s="271">
        <f>IF('Parade Entries'!$G52="Section A / Free",'Parade Entries'!U52,0)</f>
        <v>0</v>
      </c>
      <c r="T51" s="271">
        <f>IF('Parade Entries'!$G52="Section A / Free",'Parade Entries'!W52,0)</f>
        <v>0</v>
      </c>
      <c r="U51" s="271">
        <f>IF('Parade Entries'!$G52="Section A / Free",'Parade Entries'!X52,0)</f>
        <v>0</v>
      </c>
      <c r="V51" s="271">
        <f>IF('Parade Entries'!$G52="Section A / Free",'Parade Entries'!V52,0)</f>
        <v>0</v>
      </c>
      <c r="W51" s="272">
        <f>IF('Parade Entries'!$G52="Section A / Free",'Parade Entries'!Y52,0)</f>
        <v>0</v>
      </c>
      <c r="X51" s="271">
        <f>IF('Parade Entries'!$G52="Section A / Free",'Parade Entries'!Z52,0)</f>
        <v>0</v>
      </c>
      <c r="Y51" s="272">
        <f>IF('Parade Entries'!$G52="Section A / Free",'Parade Entries'!AA52,0)</f>
        <v>0</v>
      </c>
      <c r="Z51" s="271">
        <f>IF('Parade Entries'!$G52="Section A / Free",'Parade Entries'!AB52,0)</f>
        <v>0</v>
      </c>
      <c r="AA51" s="272">
        <f>IF('Parade Entries'!$G52="Section A / Free",'Parade Entries'!AC52,0)</f>
        <v>0</v>
      </c>
      <c r="AB51" s="156">
        <f>IF('Parade Entries'!$G52="Section A / Free",'Parade Entries'!AD52,0)</f>
        <v>0</v>
      </c>
      <c r="AC51" s="156">
        <f>IF('Parade Entries'!$G52="Section A / Free",'Parade Entries'!AE52,0)</f>
        <v>0</v>
      </c>
      <c r="AD51" s="156">
        <f>IF('Parade Entries'!$G52="Section A / Free",'Parade Entries'!AF52,0)</f>
        <v>0</v>
      </c>
    </row>
    <row r="52" spans="2:30" ht="18" x14ac:dyDescent="0.25">
      <c r="B52" s="156">
        <f>IF('Parade Entries'!$G53="Section A / Free",'Parade Entries'!B53,0)</f>
        <v>0</v>
      </c>
      <c r="C52" s="233">
        <f>IF('Parade Entries'!$G53="Section A / Free",'Parade Entries'!E53,0)</f>
        <v>0</v>
      </c>
      <c r="D52" s="269">
        <f>IF('Parade Entries'!$G53="Section A / Free",'Parade Entries'!F53,0)</f>
        <v>0</v>
      </c>
      <c r="E52" s="156">
        <f>IF('Parade Entries'!$G53="Section A / Free",'Parade Entries'!G53,0)</f>
        <v>0</v>
      </c>
      <c r="F52" s="156">
        <f>IF('Parade Entries'!$G53="Section A / Free",'Parade Entries'!H53,0)</f>
        <v>0</v>
      </c>
      <c r="G52" s="156">
        <f>IF('Parade Entries'!$G53="Section A / Free",'Parade Entries'!I53,0)</f>
        <v>0</v>
      </c>
      <c r="H52" s="156">
        <f>IF('Parade Entries'!$G53="Section A / Free",'Parade Entries'!J53,0)</f>
        <v>0</v>
      </c>
      <c r="I52" s="268">
        <f>IF('Parade Entries'!$G53="Section A / Free",'Parade Entries'!K53,0)</f>
        <v>0</v>
      </c>
      <c r="J52" s="156">
        <f>IF('Parade Entries'!$G53="Section A / Free",'Parade Entries'!L53,0)</f>
        <v>0</v>
      </c>
      <c r="K52" s="156">
        <f>IF('Parade Entries'!$G53="Section A / Free",'Parade Entries'!M53,0)</f>
        <v>0</v>
      </c>
      <c r="L52" s="156">
        <f>IF('Parade Entries'!$G53="Section A / Free",'Parade Entries'!N53,0)</f>
        <v>0</v>
      </c>
      <c r="M52" s="156">
        <f>IF('Parade Entries'!$G53="Section A / Free",'Parade Entries'!O53,0)</f>
        <v>0</v>
      </c>
      <c r="N52" s="156">
        <f>IF('Parade Entries'!$G53="Section A / Free",'Parade Entries'!P53,0)</f>
        <v>0</v>
      </c>
      <c r="O52" s="156">
        <f>IF('Parade Entries'!$G53="Section A / Free",'Parade Entries'!Q53,0)</f>
        <v>0</v>
      </c>
      <c r="P52" s="156">
        <f>IF('Parade Entries'!$G53="Section A / Free",'Parade Entries'!R53,0)</f>
        <v>0</v>
      </c>
      <c r="Q52" s="156">
        <f>IF('Parade Entries'!$G53="Section A / Free",'Parade Entries'!S53,0)</f>
        <v>0</v>
      </c>
      <c r="R52" s="156">
        <f>IF('Parade Entries'!$G53="Section A / Free",'Parade Entries'!T53,0)</f>
        <v>0</v>
      </c>
      <c r="S52" s="271">
        <f>IF('Parade Entries'!$G53="Section A / Free",'Parade Entries'!U53,0)</f>
        <v>0</v>
      </c>
      <c r="T52" s="271">
        <f>IF('Parade Entries'!$G53="Section A / Free",'Parade Entries'!W53,0)</f>
        <v>0</v>
      </c>
      <c r="U52" s="271">
        <f>IF('Parade Entries'!$G53="Section A / Free",'Parade Entries'!X53,0)</f>
        <v>0</v>
      </c>
      <c r="V52" s="271">
        <f>IF('Parade Entries'!$G53="Section A / Free",'Parade Entries'!V53,0)</f>
        <v>0</v>
      </c>
      <c r="W52" s="272">
        <f>IF('Parade Entries'!$G53="Section A / Free",'Parade Entries'!Y53,0)</f>
        <v>0</v>
      </c>
      <c r="X52" s="271">
        <f>IF('Parade Entries'!$G53="Section A / Free",'Parade Entries'!Z53,0)</f>
        <v>0</v>
      </c>
      <c r="Y52" s="272">
        <f>IF('Parade Entries'!$G53="Section A / Free",'Parade Entries'!AA53,0)</f>
        <v>0</v>
      </c>
      <c r="Z52" s="271">
        <f>IF('Parade Entries'!$G53="Section A / Free",'Parade Entries'!AB53,0)</f>
        <v>0</v>
      </c>
      <c r="AA52" s="272">
        <f>IF('Parade Entries'!$G53="Section A / Free",'Parade Entries'!AC53,0)</f>
        <v>0</v>
      </c>
      <c r="AB52" s="156">
        <f>IF('Parade Entries'!$G53="Section A / Free",'Parade Entries'!AD53,0)</f>
        <v>0</v>
      </c>
      <c r="AC52" s="156">
        <f>IF('Parade Entries'!$G53="Section A / Free",'Parade Entries'!AE53,0)</f>
        <v>0</v>
      </c>
      <c r="AD52" s="156">
        <f>IF('Parade Entries'!$G53="Section A / Free",'Parade Entries'!AF53,0)</f>
        <v>0</v>
      </c>
    </row>
    <row r="53" spans="2:30" ht="18" x14ac:dyDescent="0.25">
      <c r="B53" s="156">
        <f>IF('Parade Entries'!$G54="Section A / Free",'Parade Entries'!B54,0)</f>
        <v>0</v>
      </c>
      <c r="C53" s="233">
        <f>IF('Parade Entries'!$G54="Section A / Free",'Parade Entries'!E54,0)</f>
        <v>0</v>
      </c>
      <c r="D53" s="269">
        <f>IF('Parade Entries'!$G54="Section A / Free",'Parade Entries'!F54,0)</f>
        <v>0</v>
      </c>
      <c r="E53" s="156">
        <f>IF('Parade Entries'!$G54="Section A / Free",'Parade Entries'!G54,0)</f>
        <v>0</v>
      </c>
      <c r="F53" s="156">
        <f>IF('Parade Entries'!$G54="Section A / Free",'Parade Entries'!H54,0)</f>
        <v>0</v>
      </c>
      <c r="G53" s="156">
        <f>IF('Parade Entries'!$G54="Section A / Free",'Parade Entries'!I54,0)</f>
        <v>0</v>
      </c>
      <c r="H53" s="156">
        <f>IF('Parade Entries'!$G54="Section A / Free",'Parade Entries'!J54,0)</f>
        <v>0</v>
      </c>
      <c r="I53" s="268">
        <f>IF('Parade Entries'!$G54="Section A / Free",'Parade Entries'!K54,0)</f>
        <v>0</v>
      </c>
      <c r="J53" s="156">
        <f>IF('Parade Entries'!$G54="Section A / Free",'Parade Entries'!L54,0)</f>
        <v>0</v>
      </c>
      <c r="K53" s="156">
        <f>IF('Parade Entries'!$G54="Section A / Free",'Parade Entries'!M54,0)</f>
        <v>0</v>
      </c>
      <c r="L53" s="156">
        <f>IF('Parade Entries'!$G54="Section A / Free",'Parade Entries'!N54,0)</f>
        <v>0</v>
      </c>
      <c r="M53" s="156">
        <f>IF('Parade Entries'!$G54="Section A / Free",'Parade Entries'!O54,0)</f>
        <v>0</v>
      </c>
      <c r="N53" s="156">
        <f>IF('Parade Entries'!$G54="Section A / Free",'Parade Entries'!P54,0)</f>
        <v>0</v>
      </c>
      <c r="O53" s="156">
        <f>IF('Parade Entries'!$G54="Section A / Free",'Parade Entries'!Q54,0)</f>
        <v>0</v>
      </c>
      <c r="P53" s="156">
        <f>IF('Parade Entries'!$G54="Section A / Free",'Parade Entries'!R54,0)</f>
        <v>0</v>
      </c>
      <c r="Q53" s="156">
        <f>IF('Parade Entries'!$G54="Section A / Free",'Parade Entries'!S54,0)</f>
        <v>0</v>
      </c>
      <c r="R53" s="156">
        <f>IF('Parade Entries'!$G54="Section A / Free",'Parade Entries'!T54,0)</f>
        <v>0</v>
      </c>
      <c r="S53" s="271">
        <f>IF('Parade Entries'!$G54="Section A / Free",'Parade Entries'!U54,0)</f>
        <v>0</v>
      </c>
      <c r="T53" s="271">
        <f>IF('Parade Entries'!$G54="Section A / Free",'Parade Entries'!W54,0)</f>
        <v>0</v>
      </c>
      <c r="U53" s="271">
        <f>IF('Parade Entries'!$G54="Section A / Free",'Parade Entries'!X54,0)</f>
        <v>0</v>
      </c>
      <c r="V53" s="271">
        <f>IF('Parade Entries'!$G54="Section A / Free",'Parade Entries'!V54,0)</f>
        <v>0</v>
      </c>
      <c r="W53" s="272">
        <f>IF('Parade Entries'!$G54="Section A / Free",'Parade Entries'!Y54,0)</f>
        <v>0</v>
      </c>
      <c r="X53" s="271">
        <f>IF('Parade Entries'!$G54="Section A / Free",'Parade Entries'!Z54,0)</f>
        <v>0</v>
      </c>
      <c r="Y53" s="272">
        <f>IF('Parade Entries'!$G54="Section A / Free",'Parade Entries'!AA54,0)</f>
        <v>0</v>
      </c>
      <c r="Z53" s="271">
        <f>IF('Parade Entries'!$G54="Section A / Free",'Parade Entries'!AB54,0)</f>
        <v>0</v>
      </c>
      <c r="AA53" s="272">
        <f>IF('Parade Entries'!$G54="Section A / Free",'Parade Entries'!AC54,0)</f>
        <v>0</v>
      </c>
      <c r="AB53" s="156">
        <f>IF('Parade Entries'!$G54="Section A / Free",'Parade Entries'!AD54,0)</f>
        <v>0</v>
      </c>
      <c r="AC53" s="156">
        <f>IF('Parade Entries'!$G54="Section A / Free",'Parade Entries'!AE54,0)</f>
        <v>0</v>
      </c>
      <c r="AD53" s="156">
        <f>IF('Parade Entries'!$G54="Section A / Free",'Parade Entries'!AF54,0)</f>
        <v>0</v>
      </c>
    </row>
    <row r="54" spans="2:30" ht="18" x14ac:dyDescent="0.25">
      <c r="B54" s="156">
        <f>IF('Parade Entries'!$G55="Section A / Free",'Parade Entries'!B55,0)</f>
        <v>0</v>
      </c>
      <c r="C54" s="233">
        <f>IF('Parade Entries'!$G55="Section A / Free",'Parade Entries'!E55,0)</f>
        <v>0</v>
      </c>
      <c r="D54" s="269">
        <f>IF('Parade Entries'!$G55="Section A / Free",'Parade Entries'!F55,0)</f>
        <v>0</v>
      </c>
      <c r="E54" s="156">
        <f>IF('Parade Entries'!$G55="Section A / Free",'Parade Entries'!G55,0)</f>
        <v>0</v>
      </c>
      <c r="F54" s="156">
        <f>IF('Parade Entries'!$G55="Section A / Free",'Parade Entries'!H55,0)</f>
        <v>0</v>
      </c>
      <c r="G54" s="156">
        <f>IF('Parade Entries'!$G55="Section A / Free",'Parade Entries'!I55,0)</f>
        <v>0</v>
      </c>
      <c r="H54" s="156">
        <f>IF('Parade Entries'!$G55="Section A / Free",'Parade Entries'!J55,0)</f>
        <v>0</v>
      </c>
      <c r="I54" s="268">
        <f>IF('Parade Entries'!$G55="Section A / Free",'Parade Entries'!K55,0)</f>
        <v>0</v>
      </c>
      <c r="J54" s="156">
        <f>IF('Parade Entries'!$G55="Section A / Free",'Parade Entries'!L55,0)</f>
        <v>0</v>
      </c>
      <c r="K54" s="156">
        <f>IF('Parade Entries'!$G55="Section A / Free",'Parade Entries'!M55,0)</f>
        <v>0</v>
      </c>
      <c r="L54" s="156">
        <f>IF('Parade Entries'!$G55="Section A / Free",'Parade Entries'!N55,0)</f>
        <v>0</v>
      </c>
      <c r="M54" s="156">
        <f>IF('Parade Entries'!$G55="Section A / Free",'Parade Entries'!O55,0)</f>
        <v>0</v>
      </c>
      <c r="N54" s="156">
        <f>IF('Parade Entries'!$G55="Section A / Free",'Parade Entries'!P55,0)</f>
        <v>0</v>
      </c>
      <c r="O54" s="156">
        <f>IF('Parade Entries'!$G55="Section A / Free",'Parade Entries'!Q55,0)</f>
        <v>0</v>
      </c>
      <c r="P54" s="156">
        <f>IF('Parade Entries'!$G55="Section A / Free",'Parade Entries'!R55,0)</f>
        <v>0</v>
      </c>
      <c r="Q54" s="156">
        <f>IF('Parade Entries'!$G55="Section A / Free",'Parade Entries'!S55,0)</f>
        <v>0</v>
      </c>
      <c r="R54" s="156">
        <f>IF('Parade Entries'!$G55="Section A / Free",'Parade Entries'!T55,0)</f>
        <v>0</v>
      </c>
      <c r="S54" s="271">
        <f>IF('Parade Entries'!$G55="Section A / Free",'Parade Entries'!U55,0)</f>
        <v>0</v>
      </c>
      <c r="T54" s="271">
        <f>IF('Parade Entries'!$G55="Section A / Free",'Parade Entries'!W55,0)</f>
        <v>0</v>
      </c>
      <c r="U54" s="271">
        <f>IF('Parade Entries'!$G55="Section A / Free",'Parade Entries'!X55,0)</f>
        <v>0</v>
      </c>
      <c r="V54" s="271">
        <f>IF('Parade Entries'!$G55="Section A / Free",'Parade Entries'!V55,0)</f>
        <v>0</v>
      </c>
      <c r="W54" s="272">
        <f>IF('Parade Entries'!$G55="Section A / Free",'Parade Entries'!Y55,0)</f>
        <v>0</v>
      </c>
      <c r="X54" s="271">
        <f>IF('Parade Entries'!$G55="Section A / Free",'Parade Entries'!Z55,0)</f>
        <v>0</v>
      </c>
      <c r="Y54" s="272">
        <f>IF('Parade Entries'!$G55="Section A / Free",'Parade Entries'!AA55,0)</f>
        <v>0</v>
      </c>
      <c r="Z54" s="271">
        <f>IF('Parade Entries'!$G55="Section A / Free",'Parade Entries'!AB55,0)</f>
        <v>0</v>
      </c>
      <c r="AA54" s="272">
        <f>IF('Parade Entries'!$G55="Section A / Free",'Parade Entries'!AC55,0)</f>
        <v>0</v>
      </c>
      <c r="AB54" s="156">
        <f>IF('Parade Entries'!$G55="Section A / Free",'Parade Entries'!AD55,0)</f>
        <v>0</v>
      </c>
      <c r="AC54" s="156">
        <f>IF('Parade Entries'!$G55="Section A / Free",'Parade Entries'!AE55,0)</f>
        <v>0</v>
      </c>
      <c r="AD54" s="156">
        <f>IF('Parade Entries'!$G55="Section A / Free",'Parade Entries'!AF55,0)</f>
        <v>0</v>
      </c>
    </row>
    <row r="55" spans="2:30" ht="18" x14ac:dyDescent="0.25">
      <c r="B55" s="156">
        <f>IF('Parade Entries'!$G56="Section A / Free",'Parade Entries'!B56,0)</f>
        <v>0</v>
      </c>
      <c r="C55" s="233">
        <f>IF('Parade Entries'!$G56="Section A / Free",'Parade Entries'!E56,0)</f>
        <v>0</v>
      </c>
      <c r="D55" s="269">
        <f>IF('Parade Entries'!$G56="Section A / Free",'Parade Entries'!F56,0)</f>
        <v>0</v>
      </c>
      <c r="E55" s="156">
        <f>IF('Parade Entries'!$G56="Section A / Free",'Parade Entries'!G56,0)</f>
        <v>0</v>
      </c>
      <c r="F55" s="156">
        <f>IF('Parade Entries'!$G56="Section A / Free",'Parade Entries'!H56,0)</f>
        <v>0</v>
      </c>
      <c r="G55" s="156">
        <f>IF('Parade Entries'!$G56="Section A / Free",'Parade Entries'!I56,0)</f>
        <v>0</v>
      </c>
      <c r="H55" s="156">
        <f>IF('Parade Entries'!$G56="Section A / Free",'Parade Entries'!J56,0)</f>
        <v>0</v>
      </c>
      <c r="I55" s="268">
        <f>IF('Parade Entries'!$G56="Section A / Free",'Parade Entries'!K56,0)</f>
        <v>0</v>
      </c>
      <c r="J55" s="156">
        <f>IF('Parade Entries'!$G56="Section A / Free",'Parade Entries'!L56,0)</f>
        <v>0</v>
      </c>
      <c r="K55" s="156">
        <f>IF('Parade Entries'!$G56="Section A / Free",'Parade Entries'!M56,0)</f>
        <v>0</v>
      </c>
      <c r="L55" s="156">
        <f>IF('Parade Entries'!$G56="Section A / Free",'Parade Entries'!N56,0)</f>
        <v>0</v>
      </c>
      <c r="M55" s="156">
        <f>IF('Parade Entries'!$G56="Section A / Free",'Parade Entries'!O56,0)</f>
        <v>0</v>
      </c>
      <c r="N55" s="156">
        <f>IF('Parade Entries'!$G56="Section A / Free",'Parade Entries'!P56,0)</f>
        <v>0</v>
      </c>
      <c r="O55" s="156">
        <f>IF('Parade Entries'!$G56="Section A / Free",'Parade Entries'!Q56,0)</f>
        <v>0</v>
      </c>
      <c r="P55" s="156">
        <f>IF('Parade Entries'!$G56="Section A / Free",'Parade Entries'!R56,0)</f>
        <v>0</v>
      </c>
      <c r="Q55" s="156">
        <f>IF('Parade Entries'!$G56="Section A / Free",'Parade Entries'!S56,0)</f>
        <v>0</v>
      </c>
      <c r="R55" s="156">
        <f>IF('Parade Entries'!$G56="Section A / Free",'Parade Entries'!T56,0)</f>
        <v>0</v>
      </c>
      <c r="S55" s="271">
        <f>IF('Parade Entries'!$G56="Section A / Free",'Parade Entries'!U56,0)</f>
        <v>0</v>
      </c>
      <c r="T55" s="271">
        <f>IF('Parade Entries'!$G56="Section A / Free",'Parade Entries'!W56,0)</f>
        <v>0</v>
      </c>
      <c r="U55" s="271">
        <f>IF('Parade Entries'!$G56="Section A / Free",'Parade Entries'!X56,0)</f>
        <v>0</v>
      </c>
      <c r="V55" s="271">
        <f>IF('Parade Entries'!$G56="Section A / Free",'Parade Entries'!V56,0)</f>
        <v>0</v>
      </c>
      <c r="W55" s="272">
        <f>IF('Parade Entries'!$G56="Section A / Free",'Parade Entries'!Y56,0)</f>
        <v>0</v>
      </c>
      <c r="X55" s="271">
        <f>IF('Parade Entries'!$G56="Section A / Free",'Parade Entries'!Z56,0)</f>
        <v>0</v>
      </c>
      <c r="Y55" s="272">
        <f>IF('Parade Entries'!$G56="Section A / Free",'Parade Entries'!AA56,0)</f>
        <v>0</v>
      </c>
      <c r="Z55" s="271">
        <f>IF('Parade Entries'!$G56="Section A / Free",'Parade Entries'!AB56,0)</f>
        <v>0</v>
      </c>
      <c r="AA55" s="272">
        <f>IF('Parade Entries'!$G56="Section A / Free",'Parade Entries'!AC56,0)</f>
        <v>0</v>
      </c>
      <c r="AB55" s="156">
        <f>IF('Parade Entries'!$G56="Section A / Free",'Parade Entries'!AD56,0)</f>
        <v>0</v>
      </c>
      <c r="AC55" s="156">
        <f>IF('Parade Entries'!$G56="Section A / Free",'Parade Entries'!AE56,0)</f>
        <v>0</v>
      </c>
      <c r="AD55" s="156">
        <f>IF('Parade Entries'!$G56="Section A / Free",'Parade Entries'!AF56,0)</f>
        <v>0</v>
      </c>
    </row>
    <row r="56" spans="2:30" ht="18" x14ac:dyDescent="0.25">
      <c r="B56" s="156">
        <f>IF('Parade Entries'!$G57="Section A / Free",'Parade Entries'!B57,0)</f>
        <v>0</v>
      </c>
      <c r="C56" s="233">
        <f>IF('Parade Entries'!$G57="Section A / Free",'Parade Entries'!E57,0)</f>
        <v>0</v>
      </c>
      <c r="D56" s="269">
        <f>IF('Parade Entries'!$G57="Section A / Free",'Parade Entries'!F57,0)</f>
        <v>0</v>
      </c>
      <c r="E56" s="156">
        <f>IF('Parade Entries'!$G57="Section A / Free",'Parade Entries'!G57,0)</f>
        <v>0</v>
      </c>
      <c r="F56" s="156">
        <f>IF('Parade Entries'!$G57="Section A / Free",'Parade Entries'!H57,0)</f>
        <v>0</v>
      </c>
      <c r="G56" s="156">
        <f>IF('Parade Entries'!$G57="Section A / Free",'Parade Entries'!I57,0)</f>
        <v>0</v>
      </c>
      <c r="H56" s="156">
        <f>IF('Parade Entries'!$G57="Section A / Free",'Parade Entries'!J57,0)</f>
        <v>0</v>
      </c>
      <c r="I56" s="268">
        <f>IF('Parade Entries'!$G57="Section A / Free",'Parade Entries'!K57,0)</f>
        <v>0</v>
      </c>
      <c r="J56" s="156">
        <f>IF('Parade Entries'!$G57="Section A / Free",'Parade Entries'!L57,0)</f>
        <v>0</v>
      </c>
      <c r="K56" s="156">
        <f>IF('Parade Entries'!$G57="Section A / Free",'Parade Entries'!M57,0)</f>
        <v>0</v>
      </c>
      <c r="L56" s="156">
        <f>IF('Parade Entries'!$G57="Section A / Free",'Parade Entries'!N57,0)</f>
        <v>0</v>
      </c>
      <c r="M56" s="156">
        <f>IF('Parade Entries'!$G57="Section A / Free",'Parade Entries'!O57,0)</f>
        <v>0</v>
      </c>
      <c r="N56" s="156">
        <f>IF('Parade Entries'!$G57="Section A / Free",'Parade Entries'!P57,0)</f>
        <v>0</v>
      </c>
      <c r="O56" s="156">
        <f>IF('Parade Entries'!$G57="Section A / Free",'Parade Entries'!Q57,0)</f>
        <v>0</v>
      </c>
      <c r="P56" s="156">
        <f>IF('Parade Entries'!$G57="Section A / Free",'Parade Entries'!R57,0)</f>
        <v>0</v>
      </c>
      <c r="Q56" s="156">
        <f>IF('Parade Entries'!$G57="Section A / Free",'Parade Entries'!S57,0)</f>
        <v>0</v>
      </c>
      <c r="R56" s="156">
        <f>IF('Parade Entries'!$G57="Section A / Free",'Parade Entries'!T57,0)</f>
        <v>0</v>
      </c>
      <c r="S56" s="271">
        <f>IF('Parade Entries'!$G57="Section A / Free",'Parade Entries'!U57,0)</f>
        <v>0</v>
      </c>
      <c r="T56" s="271">
        <f>IF('Parade Entries'!$G57="Section A / Free",'Parade Entries'!W57,0)</f>
        <v>0</v>
      </c>
      <c r="U56" s="271">
        <f>IF('Parade Entries'!$G57="Section A / Free",'Parade Entries'!X57,0)</f>
        <v>0</v>
      </c>
      <c r="V56" s="271">
        <f>IF('Parade Entries'!$G57="Section A / Free",'Parade Entries'!V57,0)</f>
        <v>0</v>
      </c>
      <c r="W56" s="272">
        <f>IF('Parade Entries'!$G57="Section A / Free",'Parade Entries'!Y57,0)</f>
        <v>0</v>
      </c>
      <c r="X56" s="271">
        <f>IF('Parade Entries'!$G57="Section A / Free",'Parade Entries'!Z57,0)</f>
        <v>0</v>
      </c>
      <c r="Y56" s="272">
        <f>IF('Parade Entries'!$G57="Section A / Free",'Parade Entries'!AA57,0)</f>
        <v>0</v>
      </c>
      <c r="Z56" s="271">
        <f>IF('Parade Entries'!$G57="Section A / Free",'Parade Entries'!AB57,0)</f>
        <v>0</v>
      </c>
      <c r="AA56" s="272">
        <f>IF('Parade Entries'!$G57="Section A / Free",'Parade Entries'!AC57,0)</f>
        <v>0</v>
      </c>
      <c r="AB56" s="156">
        <f>IF('Parade Entries'!$G57="Section A / Free",'Parade Entries'!AD57,0)</f>
        <v>0</v>
      </c>
      <c r="AC56" s="156">
        <f>IF('Parade Entries'!$G57="Section A / Free",'Parade Entries'!AE57,0)</f>
        <v>0</v>
      </c>
      <c r="AD56" s="156">
        <f>IF('Parade Entries'!$G57="Section A / Free",'Parade Entries'!AF57,0)</f>
        <v>0</v>
      </c>
    </row>
    <row r="57" spans="2:30" ht="18" x14ac:dyDescent="0.25">
      <c r="B57" s="156">
        <f>IF('Parade Entries'!$G58="Section A / Free",'Parade Entries'!B58,0)</f>
        <v>0</v>
      </c>
      <c r="C57" s="233">
        <f>IF('Parade Entries'!$G58="Section A / Free",'Parade Entries'!E58,0)</f>
        <v>0</v>
      </c>
      <c r="D57" s="269">
        <f>IF('Parade Entries'!$G58="Section A / Free",'Parade Entries'!F58,0)</f>
        <v>0</v>
      </c>
      <c r="E57" s="156">
        <f>IF('Parade Entries'!$G58="Section A / Free",'Parade Entries'!G58,0)</f>
        <v>0</v>
      </c>
      <c r="F57" s="156">
        <f>IF('Parade Entries'!$G58="Section A / Free",'Parade Entries'!H58,0)</f>
        <v>0</v>
      </c>
      <c r="G57" s="156">
        <f>IF('Parade Entries'!$G58="Section A / Free",'Parade Entries'!I58,0)</f>
        <v>0</v>
      </c>
      <c r="H57" s="156">
        <f>IF('Parade Entries'!$G58="Section A / Free",'Parade Entries'!J58,0)</f>
        <v>0</v>
      </c>
      <c r="I57" s="268">
        <f>IF('Parade Entries'!$G58="Section A / Free",'Parade Entries'!K58,0)</f>
        <v>0</v>
      </c>
      <c r="J57" s="156">
        <f>IF('Parade Entries'!$G58="Section A / Free",'Parade Entries'!L58,0)</f>
        <v>0</v>
      </c>
      <c r="K57" s="156">
        <f>IF('Parade Entries'!$G58="Section A / Free",'Parade Entries'!M58,0)</f>
        <v>0</v>
      </c>
      <c r="L57" s="156">
        <f>IF('Parade Entries'!$G58="Section A / Free",'Parade Entries'!N58,0)</f>
        <v>0</v>
      </c>
      <c r="M57" s="156">
        <f>IF('Parade Entries'!$G58="Section A / Free",'Parade Entries'!O58,0)</f>
        <v>0</v>
      </c>
      <c r="N57" s="156">
        <f>IF('Parade Entries'!$G58="Section A / Free",'Parade Entries'!P58,0)</f>
        <v>0</v>
      </c>
      <c r="O57" s="156">
        <f>IF('Parade Entries'!$G58="Section A / Free",'Parade Entries'!Q58,0)</f>
        <v>0</v>
      </c>
      <c r="P57" s="156">
        <f>IF('Parade Entries'!$G58="Section A / Free",'Parade Entries'!R58,0)</f>
        <v>0</v>
      </c>
      <c r="Q57" s="156">
        <f>IF('Parade Entries'!$G58="Section A / Free",'Parade Entries'!S58,0)</f>
        <v>0</v>
      </c>
      <c r="R57" s="156">
        <f>IF('Parade Entries'!$G58="Section A / Free",'Parade Entries'!T58,0)</f>
        <v>0</v>
      </c>
      <c r="S57" s="271">
        <f>IF('Parade Entries'!$G58="Section A / Free",'Parade Entries'!U58,0)</f>
        <v>0</v>
      </c>
      <c r="T57" s="271">
        <f>IF('Parade Entries'!$G58="Section A / Free",'Parade Entries'!W58,0)</f>
        <v>0</v>
      </c>
      <c r="U57" s="271">
        <f>IF('Parade Entries'!$G58="Section A / Free",'Parade Entries'!X58,0)</f>
        <v>0</v>
      </c>
      <c r="V57" s="271">
        <f>IF('Parade Entries'!$G58="Section A / Free",'Parade Entries'!V58,0)</f>
        <v>0</v>
      </c>
      <c r="W57" s="272">
        <f>IF('Parade Entries'!$G58="Section A / Free",'Parade Entries'!Y58,0)</f>
        <v>0</v>
      </c>
      <c r="X57" s="271">
        <f>IF('Parade Entries'!$G58="Section A / Free",'Parade Entries'!Z58,0)</f>
        <v>0</v>
      </c>
      <c r="Y57" s="272">
        <f>IF('Parade Entries'!$G58="Section A / Free",'Parade Entries'!AA58,0)</f>
        <v>0</v>
      </c>
      <c r="Z57" s="271">
        <f>IF('Parade Entries'!$G58="Section A / Free",'Parade Entries'!AB58,0)</f>
        <v>0</v>
      </c>
      <c r="AA57" s="272">
        <f>IF('Parade Entries'!$G58="Section A / Free",'Parade Entries'!AC58,0)</f>
        <v>0</v>
      </c>
      <c r="AB57" s="156">
        <f>IF('Parade Entries'!$G58="Section A / Free",'Parade Entries'!AD58,0)</f>
        <v>0</v>
      </c>
      <c r="AC57" s="156">
        <f>IF('Parade Entries'!$G58="Section A / Free",'Parade Entries'!AE58,0)</f>
        <v>0</v>
      </c>
      <c r="AD57" s="156">
        <f>IF('Parade Entries'!$G58="Section A / Free",'Parade Entries'!AF58,0)</f>
        <v>0</v>
      </c>
    </row>
    <row r="58" spans="2:30" ht="18" x14ac:dyDescent="0.25">
      <c r="B58" s="156">
        <f>IF('Parade Entries'!$G59="Section A / Free",'Parade Entries'!B59,0)</f>
        <v>0</v>
      </c>
      <c r="C58" s="233">
        <f>IF('Parade Entries'!$G59="Section A / Free",'Parade Entries'!E59,0)</f>
        <v>0</v>
      </c>
      <c r="D58" s="269">
        <f>IF('Parade Entries'!$G59="Section A / Free",'Parade Entries'!F59,0)</f>
        <v>0</v>
      </c>
      <c r="E58" s="156">
        <f>IF('Parade Entries'!$G59="Section A / Free",'Parade Entries'!G59,0)</f>
        <v>0</v>
      </c>
      <c r="F58" s="156">
        <f>IF('Parade Entries'!$G59="Section A / Free",'Parade Entries'!H59,0)</f>
        <v>0</v>
      </c>
      <c r="G58" s="156">
        <f>IF('Parade Entries'!$G59="Section A / Free",'Parade Entries'!I59,0)</f>
        <v>0</v>
      </c>
      <c r="H58" s="156">
        <f>IF('Parade Entries'!$G59="Section A / Free",'Parade Entries'!J59,0)</f>
        <v>0</v>
      </c>
      <c r="I58" s="268">
        <f>IF('Parade Entries'!$G59="Section A / Free",'Parade Entries'!K59,0)</f>
        <v>0</v>
      </c>
      <c r="J58" s="156">
        <f>IF('Parade Entries'!$G59="Section A / Free",'Parade Entries'!L59,0)</f>
        <v>0</v>
      </c>
      <c r="K58" s="156">
        <f>IF('Parade Entries'!$G59="Section A / Free",'Parade Entries'!M59,0)</f>
        <v>0</v>
      </c>
      <c r="L58" s="156">
        <f>IF('Parade Entries'!$G59="Section A / Free",'Parade Entries'!N59,0)</f>
        <v>0</v>
      </c>
      <c r="M58" s="156">
        <f>IF('Parade Entries'!$G59="Section A / Free",'Parade Entries'!O59,0)</f>
        <v>0</v>
      </c>
      <c r="N58" s="156">
        <f>IF('Parade Entries'!$G59="Section A / Free",'Parade Entries'!P59,0)</f>
        <v>0</v>
      </c>
      <c r="O58" s="156">
        <f>IF('Parade Entries'!$G59="Section A / Free",'Parade Entries'!Q59,0)</f>
        <v>0</v>
      </c>
      <c r="P58" s="156">
        <f>IF('Parade Entries'!$G59="Section A / Free",'Parade Entries'!R59,0)</f>
        <v>0</v>
      </c>
      <c r="Q58" s="156">
        <f>IF('Parade Entries'!$G59="Section A / Free",'Parade Entries'!S59,0)</f>
        <v>0</v>
      </c>
      <c r="R58" s="156">
        <f>IF('Parade Entries'!$G59="Section A / Free",'Parade Entries'!T59,0)</f>
        <v>0</v>
      </c>
      <c r="S58" s="271">
        <f>IF('Parade Entries'!$G59="Section A / Free",'Parade Entries'!U59,0)</f>
        <v>0</v>
      </c>
      <c r="T58" s="271">
        <f>IF('Parade Entries'!$G59="Section A / Free",'Parade Entries'!W59,0)</f>
        <v>0</v>
      </c>
      <c r="U58" s="271">
        <f>IF('Parade Entries'!$G59="Section A / Free",'Parade Entries'!X59,0)</f>
        <v>0</v>
      </c>
      <c r="V58" s="271">
        <f>IF('Parade Entries'!$G59="Section A / Free",'Parade Entries'!V59,0)</f>
        <v>0</v>
      </c>
      <c r="W58" s="272">
        <f>IF('Parade Entries'!$G59="Section A / Free",'Parade Entries'!Y59,0)</f>
        <v>0</v>
      </c>
      <c r="X58" s="271">
        <f>IF('Parade Entries'!$G59="Section A / Free",'Parade Entries'!Z59,0)</f>
        <v>0</v>
      </c>
      <c r="Y58" s="272">
        <f>IF('Parade Entries'!$G59="Section A / Free",'Parade Entries'!AA59,0)</f>
        <v>0</v>
      </c>
      <c r="Z58" s="271">
        <f>IF('Parade Entries'!$G59="Section A / Free",'Parade Entries'!AB59,0)</f>
        <v>0</v>
      </c>
      <c r="AA58" s="272">
        <f>IF('Parade Entries'!$G59="Section A / Free",'Parade Entries'!AC59,0)</f>
        <v>0</v>
      </c>
      <c r="AB58" s="156">
        <f>IF('Parade Entries'!$G59="Section A / Free",'Parade Entries'!AD59,0)</f>
        <v>0</v>
      </c>
      <c r="AC58" s="156">
        <f>IF('Parade Entries'!$G59="Section A / Free",'Parade Entries'!AE59,0)</f>
        <v>0</v>
      </c>
      <c r="AD58" s="156">
        <f>IF('Parade Entries'!$G59="Section A / Free",'Parade Entries'!AF59,0)</f>
        <v>0</v>
      </c>
    </row>
    <row r="59" spans="2:30" ht="18" x14ac:dyDescent="0.25">
      <c r="B59" s="156">
        <f>IF('Parade Entries'!$G60="Section A / Free",'Parade Entries'!B60,0)</f>
        <v>0</v>
      </c>
      <c r="C59" s="233">
        <f>IF('Parade Entries'!$G60="Section A / Free",'Parade Entries'!E60,0)</f>
        <v>0</v>
      </c>
      <c r="D59" s="269">
        <f>IF('Parade Entries'!$G60="Section A / Free",'Parade Entries'!F60,0)</f>
        <v>0</v>
      </c>
      <c r="E59" s="156">
        <f>IF('Parade Entries'!$G60="Section A / Free",'Parade Entries'!G60,0)</f>
        <v>0</v>
      </c>
      <c r="F59" s="156">
        <f>IF('Parade Entries'!$G60="Section A / Free",'Parade Entries'!H60,0)</f>
        <v>0</v>
      </c>
      <c r="G59" s="156">
        <f>IF('Parade Entries'!$G60="Section A / Free",'Parade Entries'!I60,0)</f>
        <v>0</v>
      </c>
      <c r="H59" s="156">
        <f>IF('Parade Entries'!$G60="Section A / Free",'Parade Entries'!J60,0)</f>
        <v>0</v>
      </c>
      <c r="I59" s="268">
        <f>IF('Parade Entries'!$G60="Section A / Free",'Parade Entries'!K60,0)</f>
        <v>0</v>
      </c>
      <c r="J59" s="156">
        <f>IF('Parade Entries'!$G60="Section A / Free",'Parade Entries'!L60,0)</f>
        <v>0</v>
      </c>
      <c r="K59" s="156">
        <f>IF('Parade Entries'!$G60="Section A / Free",'Parade Entries'!M60,0)</f>
        <v>0</v>
      </c>
      <c r="L59" s="156">
        <f>IF('Parade Entries'!$G60="Section A / Free",'Parade Entries'!N60,0)</f>
        <v>0</v>
      </c>
      <c r="M59" s="156">
        <f>IF('Parade Entries'!$G60="Section A / Free",'Parade Entries'!O60,0)</f>
        <v>0</v>
      </c>
      <c r="N59" s="156">
        <f>IF('Parade Entries'!$G60="Section A / Free",'Parade Entries'!P60,0)</f>
        <v>0</v>
      </c>
      <c r="O59" s="156">
        <f>IF('Parade Entries'!$G60="Section A / Free",'Parade Entries'!Q60,0)</f>
        <v>0</v>
      </c>
      <c r="P59" s="156">
        <f>IF('Parade Entries'!$G60="Section A / Free",'Parade Entries'!R60,0)</f>
        <v>0</v>
      </c>
      <c r="Q59" s="156">
        <f>IF('Parade Entries'!$G60="Section A / Free",'Parade Entries'!S60,0)</f>
        <v>0</v>
      </c>
      <c r="R59" s="156">
        <f>IF('Parade Entries'!$G60="Section A / Free",'Parade Entries'!T60,0)</f>
        <v>0</v>
      </c>
      <c r="S59" s="271">
        <f>IF('Parade Entries'!$G60="Section A / Free",'Parade Entries'!U60,0)</f>
        <v>0</v>
      </c>
      <c r="T59" s="271">
        <f>IF('Parade Entries'!$G60="Section A / Free",'Parade Entries'!W60,0)</f>
        <v>0</v>
      </c>
      <c r="U59" s="271">
        <f>IF('Parade Entries'!$G60="Section A / Free",'Parade Entries'!X60,0)</f>
        <v>0</v>
      </c>
      <c r="V59" s="271">
        <f>IF('Parade Entries'!$G60="Section A / Free",'Parade Entries'!V60,0)</f>
        <v>0</v>
      </c>
      <c r="W59" s="272">
        <f>IF('Parade Entries'!$G60="Section A / Free",'Parade Entries'!Y60,0)</f>
        <v>0</v>
      </c>
      <c r="X59" s="271">
        <f>IF('Parade Entries'!$G60="Section A / Free",'Parade Entries'!Z60,0)</f>
        <v>0</v>
      </c>
      <c r="Y59" s="272">
        <f>IF('Parade Entries'!$G60="Section A / Free",'Parade Entries'!AA60,0)</f>
        <v>0</v>
      </c>
      <c r="Z59" s="271">
        <f>IF('Parade Entries'!$G60="Section A / Free",'Parade Entries'!AB60,0)</f>
        <v>0</v>
      </c>
      <c r="AA59" s="272">
        <f>IF('Parade Entries'!$G60="Section A / Free",'Parade Entries'!AC60,0)</f>
        <v>0</v>
      </c>
      <c r="AB59" s="156">
        <f>IF('Parade Entries'!$G60="Section A / Free",'Parade Entries'!AD60,0)</f>
        <v>0</v>
      </c>
      <c r="AC59" s="156">
        <f>IF('Parade Entries'!$G60="Section A / Free",'Parade Entries'!AE60,0)</f>
        <v>0</v>
      </c>
      <c r="AD59" s="156">
        <f>IF('Parade Entries'!$G60="Section A / Free",'Parade Entries'!AF60,0)</f>
        <v>0</v>
      </c>
    </row>
    <row r="60" spans="2:30" ht="18" x14ac:dyDescent="0.25">
      <c r="B60" s="156">
        <f>IF('Parade Entries'!$G61="Section A / Free",'Parade Entries'!B61,0)</f>
        <v>0</v>
      </c>
      <c r="C60" s="233">
        <f>IF('Parade Entries'!$G61="Section A / Free",'Parade Entries'!E61,0)</f>
        <v>0</v>
      </c>
      <c r="D60" s="269">
        <f>IF('Parade Entries'!$G61="Section A / Free",'Parade Entries'!F61,0)</f>
        <v>0</v>
      </c>
      <c r="E60" s="156">
        <f>IF('Parade Entries'!$G61="Section A / Free",'Parade Entries'!G61,0)</f>
        <v>0</v>
      </c>
      <c r="F60" s="156">
        <f>IF('Parade Entries'!$G61="Section A / Free",'Parade Entries'!H61,0)</f>
        <v>0</v>
      </c>
      <c r="G60" s="156">
        <f>IF('Parade Entries'!$G61="Section A / Free",'Parade Entries'!I61,0)</f>
        <v>0</v>
      </c>
      <c r="H60" s="156">
        <f>IF('Parade Entries'!$G61="Section A / Free",'Parade Entries'!J61,0)</f>
        <v>0</v>
      </c>
      <c r="I60" s="268">
        <f>IF('Parade Entries'!$G61="Section A / Free",'Parade Entries'!K61,0)</f>
        <v>0</v>
      </c>
      <c r="J60" s="156">
        <f>IF('Parade Entries'!$G61="Section A / Free",'Parade Entries'!L61,0)</f>
        <v>0</v>
      </c>
      <c r="K60" s="156">
        <f>IF('Parade Entries'!$G61="Section A / Free",'Parade Entries'!M61,0)</f>
        <v>0</v>
      </c>
      <c r="L60" s="156">
        <f>IF('Parade Entries'!$G61="Section A / Free",'Parade Entries'!N61,0)</f>
        <v>0</v>
      </c>
      <c r="M60" s="156">
        <f>IF('Parade Entries'!$G61="Section A / Free",'Parade Entries'!O61,0)</f>
        <v>0</v>
      </c>
      <c r="N60" s="156">
        <f>IF('Parade Entries'!$G61="Section A / Free",'Parade Entries'!P61,0)</f>
        <v>0</v>
      </c>
      <c r="O60" s="156">
        <f>IF('Parade Entries'!$G61="Section A / Free",'Parade Entries'!Q61,0)</f>
        <v>0</v>
      </c>
      <c r="P60" s="156">
        <f>IF('Parade Entries'!$G61="Section A / Free",'Parade Entries'!R61,0)</f>
        <v>0</v>
      </c>
      <c r="Q60" s="156">
        <f>IF('Parade Entries'!$G61="Section A / Free",'Parade Entries'!S61,0)</f>
        <v>0</v>
      </c>
      <c r="R60" s="156">
        <f>IF('Parade Entries'!$G61="Section A / Free",'Parade Entries'!T61,0)</f>
        <v>0</v>
      </c>
      <c r="S60" s="271">
        <f>IF('Parade Entries'!$G61="Section A / Free",'Parade Entries'!U61,0)</f>
        <v>0</v>
      </c>
      <c r="T60" s="271">
        <f>IF('Parade Entries'!$G61="Section A / Free",'Parade Entries'!W61,0)</f>
        <v>0</v>
      </c>
      <c r="U60" s="271">
        <f>IF('Parade Entries'!$G61="Section A / Free",'Parade Entries'!X61,0)</f>
        <v>0</v>
      </c>
      <c r="V60" s="271">
        <f>IF('Parade Entries'!$G61="Section A / Free",'Parade Entries'!V61,0)</f>
        <v>0</v>
      </c>
      <c r="W60" s="272">
        <f>IF('Parade Entries'!$G61="Section A / Free",'Parade Entries'!Y61,0)</f>
        <v>0</v>
      </c>
      <c r="X60" s="271">
        <f>IF('Parade Entries'!$G61="Section A / Free",'Parade Entries'!Z61,0)</f>
        <v>0</v>
      </c>
      <c r="Y60" s="272">
        <f>IF('Parade Entries'!$G61="Section A / Free",'Parade Entries'!AA61,0)</f>
        <v>0</v>
      </c>
      <c r="Z60" s="271">
        <f>IF('Parade Entries'!$G61="Section A / Free",'Parade Entries'!AB61,0)</f>
        <v>0</v>
      </c>
      <c r="AA60" s="272">
        <f>IF('Parade Entries'!$G61="Section A / Free",'Parade Entries'!AC61,0)</f>
        <v>0</v>
      </c>
      <c r="AB60" s="156">
        <f>IF('Parade Entries'!$G61="Section A / Free",'Parade Entries'!AD61,0)</f>
        <v>0</v>
      </c>
      <c r="AC60" s="156">
        <f>IF('Parade Entries'!$G61="Section A / Free",'Parade Entries'!AE61,0)</f>
        <v>0</v>
      </c>
      <c r="AD60" s="156">
        <f>IF('Parade Entries'!$G61="Section A / Free",'Parade Entries'!AF61,0)</f>
        <v>0</v>
      </c>
    </row>
    <row r="61" spans="2:30" ht="18" x14ac:dyDescent="0.25">
      <c r="B61" s="156">
        <f>IF('Parade Entries'!$G62="Section A / Free",'Parade Entries'!B62,0)</f>
        <v>0</v>
      </c>
      <c r="C61" s="233">
        <f>IF('Parade Entries'!$G62="Section A / Free",'Parade Entries'!E62,0)</f>
        <v>0</v>
      </c>
      <c r="D61" s="269">
        <f>IF('Parade Entries'!$G62="Section A / Free",'Parade Entries'!F62,0)</f>
        <v>0</v>
      </c>
      <c r="E61" s="156">
        <f>IF('Parade Entries'!$G62="Section A / Free",'Parade Entries'!G62,0)</f>
        <v>0</v>
      </c>
      <c r="F61" s="156">
        <f>IF('Parade Entries'!$G62="Section A / Free",'Parade Entries'!H62,0)</f>
        <v>0</v>
      </c>
      <c r="G61" s="156">
        <f>IF('Parade Entries'!$G62="Section A / Free",'Parade Entries'!I62,0)</f>
        <v>0</v>
      </c>
      <c r="H61" s="156">
        <f>IF('Parade Entries'!$G62="Section A / Free",'Parade Entries'!J62,0)</f>
        <v>0</v>
      </c>
      <c r="I61" s="268">
        <f>IF('Parade Entries'!$G62="Section A / Free",'Parade Entries'!K62,0)</f>
        <v>0</v>
      </c>
      <c r="J61" s="156">
        <f>IF('Parade Entries'!$G62="Section A / Free",'Parade Entries'!L62,0)</f>
        <v>0</v>
      </c>
      <c r="K61" s="156">
        <f>IF('Parade Entries'!$G62="Section A / Free",'Parade Entries'!M62,0)</f>
        <v>0</v>
      </c>
      <c r="L61" s="156">
        <f>IF('Parade Entries'!$G62="Section A / Free",'Parade Entries'!N62,0)</f>
        <v>0</v>
      </c>
      <c r="M61" s="156">
        <f>IF('Parade Entries'!$G62="Section A / Free",'Parade Entries'!O62,0)</f>
        <v>0</v>
      </c>
      <c r="N61" s="156">
        <f>IF('Parade Entries'!$G62="Section A / Free",'Parade Entries'!P62,0)</f>
        <v>0</v>
      </c>
      <c r="O61" s="156">
        <f>IF('Parade Entries'!$G62="Section A / Free",'Parade Entries'!Q62,0)</f>
        <v>0</v>
      </c>
      <c r="P61" s="156">
        <f>IF('Parade Entries'!$G62="Section A / Free",'Parade Entries'!R62,0)</f>
        <v>0</v>
      </c>
      <c r="Q61" s="156">
        <f>IF('Parade Entries'!$G62="Section A / Free",'Parade Entries'!S62,0)</f>
        <v>0</v>
      </c>
      <c r="R61" s="156">
        <f>IF('Parade Entries'!$G62="Section A / Free",'Parade Entries'!T62,0)</f>
        <v>0</v>
      </c>
      <c r="S61" s="271">
        <f>IF('Parade Entries'!$G62="Section A / Free",'Parade Entries'!U62,0)</f>
        <v>0</v>
      </c>
      <c r="T61" s="271">
        <f>IF('Parade Entries'!$G62="Section A / Free",'Parade Entries'!W62,0)</f>
        <v>0</v>
      </c>
      <c r="U61" s="271">
        <f>IF('Parade Entries'!$G62="Section A / Free",'Parade Entries'!X62,0)</f>
        <v>0</v>
      </c>
      <c r="V61" s="271">
        <f>IF('Parade Entries'!$G62="Section A / Free",'Parade Entries'!V62,0)</f>
        <v>0</v>
      </c>
      <c r="W61" s="272">
        <f>IF('Parade Entries'!$G62="Section A / Free",'Parade Entries'!Y62,0)</f>
        <v>0</v>
      </c>
      <c r="X61" s="271">
        <f>IF('Parade Entries'!$G62="Section A / Free",'Parade Entries'!Z62,0)</f>
        <v>0</v>
      </c>
      <c r="Y61" s="272">
        <f>IF('Parade Entries'!$G62="Section A / Free",'Parade Entries'!AA62,0)</f>
        <v>0</v>
      </c>
      <c r="Z61" s="271">
        <f>IF('Parade Entries'!$G62="Section A / Free",'Parade Entries'!AB62,0)</f>
        <v>0</v>
      </c>
      <c r="AA61" s="272">
        <f>IF('Parade Entries'!$G62="Section A / Free",'Parade Entries'!AC62,0)</f>
        <v>0</v>
      </c>
      <c r="AB61" s="156">
        <f>IF('Parade Entries'!$G62="Section A / Free",'Parade Entries'!AD62,0)</f>
        <v>0</v>
      </c>
      <c r="AC61" s="156">
        <f>IF('Parade Entries'!$G62="Section A / Free",'Parade Entries'!AE62,0)</f>
        <v>0</v>
      </c>
      <c r="AD61" s="156">
        <f>IF('Parade Entries'!$G62="Section A / Free",'Parade Entries'!AF62,0)</f>
        <v>0</v>
      </c>
    </row>
    <row r="62" spans="2:30" ht="18" x14ac:dyDescent="0.25">
      <c r="B62" s="156">
        <f>IF('Parade Entries'!$G63="Section A / Free",'Parade Entries'!B63,0)</f>
        <v>0</v>
      </c>
      <c r="C62" s="233">
        <f>IF('Parade Entries'!$G63="Section A / Free",'Parade Entries'!E63,0)</f>
        <v>0</v>
      </c>
      <c r="D62" s="269">
        <f>IF('Parade Entries'!$G63="Section A / Free",'Parade Entries'!F63,0)</f>
        <v>0</v>
      </c>
      <c r="E62" s="156">
        <f>IF('Parade Entries'!$G63="Section A / Free",'Parade Entries'!G63,0)</f>
        <v>0</v>
      </c>
      <c r="F62" s="156">
        <f>IF('Parade Entries'!$G63="Section A / Free",'Parade Entries'!H63,0)</f>
        <v>0</v>
      </c>
      <c r="G62" s="156">
        <f>IF('Parade Entries'!$G63="Section A / Free",'Parade Entries'!I63,0)</f>
        <v>0</v>
      </c>
      <c r="H62" s="156">
        <f>IF('Parade Entries'!$G63="Section A / Free",'Parade Entries'!J63,0)</f>
        <v>0</v>
      </c>
      <c r="I62" s="268">
        <f>IF('Parade Entries'!$G63="Section A / Free",'Parade Entries'!K63,0)</f>
        <v>0</v>
      </c>
      <c r="J62" s="156">
        <f>IF('Parade Entries'!$G63="Section A / Free",'Parade Entries'!L63,0)</f>
        <v>0</v>
      </c>
      <c r="K62" s="156">
        <f>IF('Parade Entries'!$G63="Section A / Free",'Parade Entries'!M63,0)</f>
        <v>0</v>
      </c>
      <c r="L62" s="156">
        <f>IF('Parade Entries'!$G63="Section A / Free",'Parade Entries'!N63,0)</f>
        <v>0</v>
      </c>
      <c r="M62" s="156">
        <f>IF('Parade Entries'!$G63="Section A / Free",'Parade Entries'!O63,0)</f>
        <v>0</v>
      </c>
      <c r="N62" s="156">
        <f>IF('Parade Entries'!$G63="Section A / Free",'Parade Entries'!P63,0)</f>
        <v>0</v>
      </c>
      <c r="O62" s="156">
        <f>IF('Parade Entries'!$G63="Section A / Free",'Parade Entries'!Q63,0)</f>
        <v>0</v>
      </c>
      <c r="P62" s="156">
        <f>IF('Parade Entries'!$G63="Section A / Free",'Parade Entries'!R63,0)</f>
        <v>0</v>
      </c>
      <c r="Q62" s="156">
        <f>IF('Parade Entries'!$G63="Section A / Free",'Parade Entries'!S63,0)</f>
        <v>0</v>
      </c>
      <c r="R62" s="156">
        <f>IF('Parade Entries'!$G63="Section A / Free",'Parade Entries'!T63,0)</f>
        <v>0</v>
      </c>
      <c r="S62" s="271">
        <f>IF('Parade Entries'!$G63="Section A / Free",'Parade Entries'!U63,0)</f>
        <v>0</v>
      </c>
      <c r="T62" s="271">
        <f>IF('Parade Entries'!$G63="Section A / Free",'Parade Entries'!W63,0)</f>
        <v>0</v>
      </c>
      <c r="U62" s="271">
        <f>IF('Parade Entries'!$G63="Section A / Free",'Parade Entries'!X63,0)</f>
        <v>0</v>
      </c>
      <c r="V62" s="271">
        <f>IF('Parade Entries'!$G63="Section A / Free",'Parade Entries'!V63,0)</f>
        <v>0</v>
      </c>
      <c r="W62" s="272">
        <f>IF('Parade Entries'!$G63="Section A / Free",'Parade Entries'!Y63,0)</f>
        <v>0</v>
      </c>
      <c r="X62" s="271">
        <f>IF('Parade Entries'!$G63="Section A / Free",'Parade Entries'!Z63,0)</f>
        <v>0</v>
      </c>
      <c r="Y62" s="272">
        <f>IF('Parade Entries'!$G63="Section A / Free",'Parade Entries'!AA63,0)</f>
        <v>0</v>
      </c>
      <c r="Z62" s="271">
        <f>IF('Parade Entries'!$G63="Section A / Free",'Parade Entries'!AB63,0)</f>
        <v>0</v>
      </c>
      <c r="AA62" s="272">
        <f>IF('Parade Entries'!$G63="Section A / Free",'Parade Entries'!AC63,0)</f>
        <v>0</v>
      </c>
      <c r="AB62" s="156">
        <f>IF('Parade Entries'!$G63="Section A / Free",'Parade Entries'!AD63,0)</f>
        <v>0</v>
      </c>
      <c r="AC62" s="156">
        <f>IF('Parade Entries'!$G63="Section A / Free",'Parade Entries'!AE63,0)</f>
        <v>0</v>
      </c>
      <c r="AD62" s="156">
        <f>IF('Parade Entries'!$G63="Section A / Free",'Parade Entries'!AF63,0)</f>
        <v>0</v>
      </c>
    </row>
    <row r="63" spans="2:30" ht="18" x14ac:dyDescent="0.25">
      <c r="B63" s="156">
        <f>IF('Parade Entries'!$G64="Section A / Free",'Parade Entries'!B64,0)</f>
        <v>0</v>
      </c>
      <c r="C63" s="233">
        <f>IF('Parade Entries'!$G64="Section A / Free",'Parade Entries'!E64,0)</f>
        <v>0</v>
      </c>
      <c r="D63" s="269">
        <f>IF('Parade Entries'!$G64="Section A / Free",'Parade Entries'!F64,0)</f>
        <v>0</v>
      </c>
      <c r="E63" s="156">
        <f>IF('Parade Entries'!$G64="Section A / Free",'Parade Entries'!G64,0)</f>
        <v>0</v>
      </c>
      <c r="F63" s="156">
        <f>IF('Parade Entries'!$G64="Section A / Free",'Parade Entries'!H64,0)</f>
        <v>0</v>
      </c>
      <c r="G63" s="156">
        <f>IF('Parade Entries'!$G64="Section A / Free",'Parade Entries'!I64,0)</f>
        <v>0</v>
      </c>
      <c r="H63" s="156">
        <f>IF('Parade Entries'!$G64="Section A / Free",'Parade Entries'!J64,0)</f>
        <v>0</v>
      </c>
      <c r="I63" s="268">
        <f>IF('Parade Entries'!$G64="Section A / Free",'Parade Entries'!K64,0)</f>
        <v>0</v>
      </c>
      <c r="J63" s="156">
        <f>IF('Parade Entries'!$G64="Section A / Free",'Parade Entries'!L64,0)</f>
        <v>0</v>
      </c>
      <c r="K63" s="156">
        <f>IF('Parade Entries'!$G64="Section A / Free",'Parade Entries'!M64,0)</f>
        <v>0</v>
      </c>
      <c r="L63" s="156">
        <f>IF('Parade Entries'!$G64="Section A / Free",'Parade Entries'!N64,0)</f>
        <v>0</v>
      </c>
      <c r="M63" s="156">
        <f>IF('Parade Entries'!$G64="Section A / Free",'Parade Entries'!O64,0)</f>
        <v>0</v>
      </c>
      <c r="N63" s="156">
        <f>IF('Parade Entries'!$G64="Section A / Free",'Parade Entries'!P64,0)</f>
        <v>0</v>
      </c>
      <c r="O63" s="156">
        <f>IF('Parade Entries'!$G64="Section A / Free",'Parade Entries'!Q64,0)</f>
        <v>0</v>
      </c>
      <c r="P63" s="156">
        <f>IF('Parade Entries'!$G64="Section A / Free",'Parade Entries'!R64,0)</f>
        <v>0</v>
      </c>
      <c r="Q63" s="156">
        <f>IF('Parade Entries'!$G64="Section A / Free",'Parade Entries'!S64,0)</f>
        <v>0</v>
      </c>
      <c r="R63" s="156">
        <f>IF('Parade Entries'!$G64="Section A / Free",'Parade Entries'!T64,0)</f>
        <v>0</v>
      </c>
      <c r="S63" s="271">
        <f>IF('Parade Entries'!$G64="Section A / Free",'Parade Entries'!U64,0)</f>
        <v>0</v>
      </c>
      <c r="T63" s="271">
        <f>IF('Parade Entries'!$G64="Section A / Free",'Parade Entries'!W64,0)</f>
        <v>0</v>
      </c>
      <c r="U63" s="271">
        <f>IF('Parade Entries'!$G64="Section A / Free",'Parade Entries'!X64,0)</f>
        <v>0</v>
      </c>
      <c r="V63" s="271">
        <f>IF('Parade Entries'!$G64="Section A / Free",'Parade Entries'!V64,0)</f>
        <v>0</v>
      </c>
      <c r="W63" s="272">
        <f>IF('Parade Entries'!$G64="Section A / Free",'Parade Entries'!Y64,0)</f>
        <v>0</v>
      </c>
      <c r="X63" s="271">
        <f>IF('Parade Entries'!$G64="Section A / Free",'Parade Entries'!Z64,0)</f>
        <v>0</v>
      </c>
      <c r="Y63" s="272">
        <f>IF('Parade Entries'!$G64="Section A / Free",'Parade Entries'!AA64,0)</f>
        <v>0</v>
      </c>
      <c r="Z63" s="271">
        <f>IF('Parade Entries'!$G64="Section A / Free",'Parade Entries'!AB64,0)</f>
        <v>0</v>
      </c>
      <c r="AA63" s="272">
        <f>IF('Parade Entries'!$G64="Section A / Free",'Parade Entries'!AC64,0)</f>
        <v>0</v>
      </c>
      <c r="AB63" s="156">
        <f>IF('Parade Entries'!$G64="Section A / Free",'Parade Entries'!AD64,0)</f>
        <v>0</v>
      </c>
      <c r="AC63" s="156">
        <f>IF('Parade Entries'!$G64="Section A / Free",'Parade Entries'!AE64,0)</f>
        <v>0</v>
      </c>
      <c r="AD63" s="156">
        <f>IF('Parade Entries'!$G64="Section A / Free",'Parade Entries'!AF64,0)</f>
        <v>0</v>
      </c>
    </row>
    <row r="64" spans="2:30" ht="18" x14ac:dyDescent="0.25">
      <c r="B64" s="156">
        <f>IF('Parade Entries'!$G65="Section A / Free",'Parade Entries'!B65,0)</f>
        <v>0</v>
      </c>
      <c r="C64" s="233">
        <f>IF('Parade Entries'!$G65="Section A / Free",'Parade Entries'!E65,0)</f>
        <v>0</v>
      </c>
      <c r="D64" s="269">
        <f>IF('Parade Entries'!$G65="Section A / Free",'Parade Entries'!F65,0)</f>
        <v>0</v>
      </c>
      <c r="E64" s="156">
        <f>IF('Parade Entries'!$G65="Section A / Free",'Parade Entries'!G65,0)</f>
        <v>0</v>
      </c>
      <c r="F64" s="156">
        <f>IF('Parade Entries'!$G65="Section A / Free",'Parade Entries'!H65,0)</f>
        <v>0</v>
      </c>
      <c r="G64" s="156">
        <f>IF('Parade Entries'!$G65="Section A / Free",'Parade Entries'!I65,0)</f>
        <v>0</v>
      </c>
      <c r="H64" s="156">
        <f>IF('Parade Entries'!$G65="Section A / Free",'Parade Entries'!J65,0)</f>
        <v>0</v>
      </c>
      <c r="I64" s="268">
        <f>IF('Parade Entries'!$G65="Section A / Free",'Parade Entries'!K65,0)</f>
        <v>0</v>
      </c>
      <c r="J64" s="156">
        <f>IF('Parade Entries'!$G65="Section A / Free",'Parade Entries'!L65,0)</f>
        <v>0</v>
      </c>
      <c r="K64" s="156">
        <f>IF('Parade Entries'!$G65="Section A / Free",'Parade Entries'!M65,0)</f>
        <v>0</v>
      </c>
      <c r="L64" s="156">
        <f>IF('Parade Entries'!$G65="Section A / Free",'Parade Entries'!N65,0)</f>
        <v>0</v>
      </c>
      <c r="M64" s="156">
        <f>IF('Parade Entries'!$G65="Section A / Free",'Parade Entries'!O65,0)</f>
        <v>0</v>
      </c>
      <c r="N64" s="156">
        <f>IF('Parade Entries'!$G65="Section A / Free",'Parade Entries'!P65,0)</f>
        <v>0</v>
      </c>
      <c r="O64" s="156">
        <f>IF('Parade Entries'!$G65="Section A / Free",'Parade Entries'!Q65,0)</f>
        <v>0</v>
      </c>
      <c r="P64" s="156">
        <f>IF('Parade Entries'!$G65="Section A / Free",'Parade Entries'!R65,0)</f>
        <v>0</v>
      </c>
      <c r="Q64" s="156">
        <f>IF('Parade Entries'!$G65="Section A / Free",'Parade Entries'!S65,0)</f>
        <v>0</v>
      </c>
      <c r="R64" s="156">
        <f>IF('Parade Entries'!$G65="Section A / Free",'Parade Entries'!T65,0)</f>
        <v>0</v>
      </c>
      <c r="S64" s="271">
        <f>IF('Parade Entries'!$G65="Section A / Free",'Parade Entries'!U65,0)</f>
        <v>0</v>
      </c>
      <c r="T64" s="271">
        <f>IF('Parade Entries'!$G65="Section A / Free",'Parade Entries'!W65,0)</f>
        <v>0</v>
      </c>
      <c r="U64" s="271">
        <f>IF('Parade Entries'!$G65="Section A / Free",'Parade Entries'!X65,0)</f>
        <v>0</v>
      </c>
      <c r="V64" s="271">
        <f>IF('Parade Entries'!$G65="Section A / Free",'Parade Entries'!V65,0)</f>
        <v>0</v>
      </c>
      <c r="W64" s="272">
        <f>IF('Parade Entries'!$G65="Section A / Free",'Parade Entries'!Y65,0)</f>
        <v>0</v>
      </c>
      <c r="X64" s="271">
        <f>IF('Parade Entries'!$G65="Section A / Free",'Parade Entries'!Z65,0)</f>
        <v>0</v>
      </c>
      <c r="Y64" s="272">
        <f>IF('Parade Entries'!$G65="Section A / Free",'Parade Entries'!AA65,0)</f>
        <v>0</v>
      </c>
      <c r="Z64" s="271">
        <f>IF('Parade Entries'!$G65="Section A / Free",'Parade Entries'!AB65,0)</f>
        <v>0</v>
      </c>
      <c r="AA64" s="272">
        <f>IF('Parade Entries'!$G65="Section A / Free",'Parade Entries'!AC65,0)</f>
        <v>0</v>
      </c>
      <c r="AB64" s="156">
        <f>IF('Parade Entries'!$G65="Section A / Free",'Parade Entries'!AD65,0)</f>
        <v>0</v>
      </c>
      <c r="AC64" s="156">
        <f>IF('Parade Entries'!$G65="Section A / Free",'Parade Entries'!AE65,0)</f>
        <v>0</v>
      </c>
      <c r="AD64" s="156">
        <f>IF('Parade Entries'!$G65="Section A / Free",'Parade Entries'!AF65,0)</f>
        <v>0</v>
      </c>
    </row>
    <row r="65" spans="2:30" ht="18" x14ac:dyDescent="0.25">
      <c r="B65" s="156">
        <f>IF('Parade Entries'!$G66="Section A / Free",'Parade Entries'!B66,0)</f>
        <v>0</v>
      </c>
      <c r="C65" s="233">
        <f>IF('Parade Entries'!$G66="Section A / Free",'Parade Entries'!E66,0)</f>
        <v>0</v>
      </c>
      <c r="D65" s="269">
        <f>IF('Parade Entries'!$G66="Section A / Free",'Parade Entries'!F66,0)</f>
        <v>0</v>
      </c>
      <c r="E65" s="156">
        <f>IF('Parade Entries'!$G66="Section A / Free",'Parade Entries'!G66,0)</f>
        <v>0</v>
      </c>
      <c r="F65" s="156">
        <f>IF('Parade Entries'!$G66="Section A / Free",'Parade Entries'!H66,0)</f>
        <v>0</v>
      </c>
      <c r="G65" s="156">
        <f>IF('Parade Entries'!$G66="Section A / Free",'Parade Entries'!I66,0)</f>
        <v>0</v>
      </c>
      <c r="H65" s="156">
        <f>IF('Parade Entries'!$G66="Section A / Free",'Parade Entries'!J66,0)</f>
        <v>0</v>
      </c>
      <c r="I65" s="268">
        <f>IF('Parade Entries'!$G66="Section A / Free",'Parade Entries'!K66,0)</f>
        <v>0</v>
      </c>
      <c r="J65" s="156">
        <f>IF('Parade Entries'!$G66="Section A / Free",'Parade Entries'!L66,0)</f>
        <v>0</v>
      </c>
      <c r="K65" s="156">
        <f>IF('Parade Entries'!$G66="Section A / Free",'Parade Entries'!M66,0)</f>
        <v>0</v>
      </c>
      <c r="L65" s="156">
        <f>IF('Parade Entries'!$G66="Section A / Free",'Parade Entries'!N66,0)</f>
        <v>0</v>
      </c>
      <c r="M65" s="156">
        <f>IF('Parade Entries'!$G66="Section A / Free",'Parade Entries'!O66,0)</f>
        <v>0</v>
      </c>
      <c r="N65" s="156">
        <f>IF('Parade Entries'!$G66="Section A / Free",'Parade Entries'!P66,0)</f>
        <v>0</v>
      </c>
      <c r="O65" s="156">
        <f>IF('Parade Entries'!$G66="Section A / Free",'Parade Entries'!Q66,0)</f>
        <v>0</v>
      </c>
      <c r="P65" s="156">
        <f>IF('Parade Entries'!$G66="Section A / Free",'Parade Entries'!R66,0)</f>
        <v>0</v>
      </c>
      <c r="Q65" s="156">
        <f>IF('Parade Entries'!$G66="Section A / Free",'Parade Entries'!S66,0)</f>
        <v>0</v>
      </c>
      <c r="R65" s="156">
        <f>IF('Parade Entries'!$G66="Section A / Free",'Parade Entries'!T66,0)</f>
        <v>0</v>
      </c>
      <c r="S65" s="271">
        <f>IF('Parade Entries'!$G66="Section A / Free",'Parade Entries'!U66,0)</f>
        <v>0</v>
      </c>
      <c r="T65" s="271">
        <f>IF('Parade Entries'!$G66="Section A / Free",'Parade Entries'!W66,0)</f>
        <v>0</v>
      </c>
      <c r="U65" s="271">
        <f>IF('Parade Entries'!$G66="Section A / Free",'Parade Entries'!X66,0)</f>
        <v>0</v>
      </c>
      <c r="V65" s="271">
        <f>IF('Parade Entries'!$G66="Section A / Free",'Parade Entries'!V66,0)</f>
        <v>0</v>
      </c>
      <c r="W65" s="272">
        <f>IF('Parade Entries'!$G66="Section A / Free",'Parade Entries'!Y66,0)</f>
        <v>0</v>
      </c>
      <c r="X65" s="271">
        <f>IF('Parade Entries'!$G66="Section A / Free",'Parade Entries'!Z66,0)</f>
        <v>0</v>
      </c>
      <c r="Y65" s="272">
        <f>IF('Parade Entries'!$G66="Section A / Free",'Parade Entries'!AA66,0)</f>
        <v>0</v>
      </c>
      <c r="Z65" s="271">
        <f>IF('Parade Entries'!$G66="Section A / Free",'Parade Entries'!AB66,0)</f>
        <v>0</v>
      </c>
      <c r="AA65" s="272">
        <f>IF('Parade Entries'!$G66="Section A / Free",'Parade Entries'!AC66,0)</f>
        <v>0</v>
      </c>
      <c r="AB65" s="156">
        <f>IF('Parade Entries'!$G66="Section A / Free",'Parade Entries'!AD66,0)</f>
        <v>0</v>
      </c>
      <c r="AC65" s="156">
        <f>IF('Parade Entries'!$G66="Section A / Free",'Parade Entries'!AE66,0)</f>
        <v>0</v>
      </c>
      <c r="AD65" s="156">
        <f>IF('Parade Entries'!$G66="Section A / Free",'Parade Entries'!AF66,0)</f>
        <v>0</v>
      </c>
    </row>
    <row r="66" spans="2:30" ht="18" x14ac:dyDescent="0.25">
      <c r="B66" s="156">
        <f>IF('Parade Entries'!$G67="Section A / Free",'Parade Entries'!B67,0)</f>
        <v>0</v>
      </c>
      <c r="C66" s="233">
        <f>IF('Parade Entries'!$G67="Section A / Free",'Parade Entries'!E67,0)</f>
        <v>0</v>
      </c>
      <c r="D66" s="269">
        <f>IF('Parade Entries'!$G67="Section A / Free",'Parade Entries'!F67,0)</f>
        <v>0</v>
      </c>
      <c r="E66" s="156">
        <f>IF('Parade Entries'!$G67="Section A / Free",'Parade Entries'!G67,0)</f>
        <v>0</v>
      </c>
      <c r="F66" s="156">
        <f>IF('Parade Entries'!$G67="Section A / Free",'Parade Entries'!H67,0)</f>
        <v>0</v>
      </c>
      <c r="G66" s="156">
        <f>IF('Parade Entries'!$G67="Section A / Free",'Parade Entries'!I67,0)</f>
        <v>0</v>
      </c>
      <c r="H66" s="156">
        <f>IF('Parade Entries'!$G67="Section A / Free",'Parade Entries'!J67,0)</f>
        <v>0</v>
      </c>
      <c r="I66" s="268">
        <f>IF('Parade Entries'!$G67="Section A / Free",'Parade Entries'!K67,0)</f>
        <v>0</v>
      </c>
      <c r="J66" s="156">
        <f>IF('Parade Entries'!$G67="Section A / Free",'Parade Entries'!L67,0)</f>
        <v>0</v>
      </c>
      <c r="K66" s="156">
        <f>IF('Parade Entries'!$G67="Section A / Free",'Parade Entries'!M67,0)</f>
        <v>0</v>
      </c>
      <c r="L66" s="156">
        <f>IF('Parade Entries'!$G67="Section A / Free",'Parade Entries'!N67,0)</f>
        <v>0</v>
      </c>
      <c r="M66" s="156">
        <f>IF('Parade Entries'!$G67="Section A / Free",'Parade Entries'!O67,0)</f>
        <v>0</v>
      </c>
      <c r="N66" s="156">
        <f>IF('Parade Entries'!$G67="Section A / Free",'Parade Entries'!P67,0)</f>
        <v>0</v>
      </c>
      <c r="O66" s="156">
        <f>IF('Parade Entries'!$G67="Section A / Free",'Parade Entries'!Q67,0)</f>
        <v>0</v>
      </c>
      <c r="P66" s="156">
        <f>IF('Parade Entries'!$G67="Section A / Free",'Parade Entries'!R67,0)</f>
        <v>0</v>
      </c>
      <c r="Q66" s="156">
        <f>IF('Parade Entries'!$G67="Section A / Free",'Parade Entries'!S67,0)</f>
        <v>0</v>
      </c>
      <c r="R66" s="156">
        <f>IF('Parade Entries'!$G67="Section A / Free",'Parade Entries'!T67,0)</f>
        <v>0</v>
      </c>
      <c r="S66" s="271">
        <f>IF('Parade Entries'!$G67="Section A / Free",'Parade Entries'!U67,0)</f>
        <v>0</v>
      </c>
      <c r="T66" s="271">
        <f>IF('Parade Entries'!$G67="Section A / Free",'Parade Entries'!W67,0)</f>
        <v>0</v>
      </c>
      <c r="U66" s="271">
        <f>IF('Parade Entries'!$G67="Section A / Free",'Parade Entries'!X67,0)</f>
        <v>0</v>
      </c>
      <c r="V66" s="271">
        <f>IF('Parade Entries'!$G67="Section A / Free",'Parade Entries'!V67,0)</f>
        <v>0</v>
      </c>
      <c r="W66" s="272">
        <f>IF('Parade Entries'!$G67="Section A / Free",'Parade Entries'!Y67,0)</f>
        <v>0</v>
      </c>
      <c r="X66" s="271">
        <f>IF('Parade Entries'!$G67="Section A / Free",'Parade Entries'!Z67,0)</f>
        <v>0</v>
      </c>
      <c r="Y66" s="272">
        <f>IF('Parade Entries'!$G67="Section A / Free",'Parade Entries'!AA67,0)</f>
        <v>0</v>
      </c>
      <c r="Z66" s="271">
        <f>IF('Parade Entries'!$G67="Section A / Free",'Parade Entries'!AB67,0)</f>
        <v>0</v>
      </c>
      <c r="AA66" s="272">
        <f>IF('Parade Entries'!$G67="Section A / Free",'Parade Entries'!AC67,0)</f>
        <v>0</v>
      </c>
      <c r="AB66" s="156">
        <f>IF('Parade Entries'!$G67="Section A / Free",'Parade Entries'!AD67,0)</f>
        <v>0</v>
      </c>
      <c r="AC66" s="156">
        <f>IF('Parade Entries'!$G67="Section A / Free",'Parade Entries'!AE67,0)</f>
        <v>0</v>
      </c>
      <c r="AD66" s="156">
        <f>IF('Parade Entries'!$G67="Section A / Free",'Parade Entries'!AF67,0)</f>
        <v>0</v>
      </c>
    </row>
    <row r="67" spans="2:30" ht="18" x14ac:dyDescent="0.25">
      <c r="B67" s="156">
        <f>IF('Parade Entries'!$G68="Section A / Free",'Parade Entries'!B68,0)</f>
        <v>0</v>
      </c>
      <c r="C67" s="233">
        <f>IF('Parade Entries'!$G68="Section A / Free",'Parade Entries'!E68,0)</f>
        <v>0</v>
      </c>
      <c r="D67" s="269">
        <f>IF('Parade Entries'!$G68="Section A / Free",'Parade Entries'!F68,0)</f>
        <v>0</v>
      </c>
      <c r="E67" s="156">
        <f>IF('Parade Entries'!$G68="Section A / Free",'Parade Entries'!G68,0)</f>
        <v>0</v>
      </c>
      <c r="F67" s="156">
        <f>IF('Parade Entries'!$G68="Section A / Free",'Parade Entries'!H68,0)</f>
        <v>0</v>
      </c>
      <c r="G67" s="156">
        <f>IF('Parade Entries'!$G68="Section A / Free",'Parade Entries'!I68,0)</f>
        <v>0</v>
      </c>
      <c r="H67" s="156">
        <f>IF('Parade Entries'!$G68="Section A / Free",'Parade Entries'!J68,0)</f>
        <v>0</v>
      </c>
      <c r="I67" s="268">
        <f>IF('Parade Entries'!$G68="Section A / Free",'Parade Entries'!K68,0)</f>
        <v>0</v>
      </c>
      <c r="J67" s="156">
        <f>IF('Parade Entries'!$G68="Section A / Free",'Parade Entries'!L68,0)</f>
        <v>0</v>
      </c>
      <c r="K67" s="156">
        <f>IF('Parade Entries'!$G68="Section A / Free",'Parade Entries'!M68,0)</f>
        <v>0</v>
      </c>
      <c r="L67" s="156">
        <f>IF('Parade Entries'!$G68="Section A / Free",'Parade Entries'!N68,0)</f>
        <v>0</v>
      </c>
      <c r="M67" s="156">
        <f>IF('Parade Entries'!$G68="Section A / Free",'Parade Entries'!O68,0)</f>
        <v>0</v>
      </c>
      <c r="N67" s="156">
        <f>IF('Parade Entries'!$G68="Section A / Free",'Parade Entries'!P68,0)</f>
        <v>0</v>
      </c>
      <c r="O67" s="156">
        <f>IF('Parade Entries'!$G68="Section A / Free",'Parade Entries'!Q68,0)</f>
        <v>0</v>
      </c>
      <c r="P67" s="156">
        <f>IF('Parade Entries'!$G68="Section A / Free",'Parade Entries'!R68,0)</f>
        <v>0</v>
      </c>
      <c r="Q67" s="156">
        <f>IF('Parade Entries'!$G68="Section A / Free",'Parade Entries'!S68,0)</f>
        <v>0</v>
      </c>
      <c r="R67" s="156">
        <f>IF('Parade Entries'!$G68="Section A / Free",'Parade Entries'!T68,0)</f>
        <v>0</v>
      </c>
      <c r="S67" s="271">
        <f>IF('Parade Entries'!$G68="Section A / Free",'Parade Entries'!U68,0)</f>
        <v>0</v>
      </c>
      <c r="T67" s="271">
        <f>IF('Parade Entries'!$G68="Section A / Free",'Parade Entries'!W68,0)</f>
        <v>0</v>
      </c>
      <c r="U67" s="271">
        <f>IF('Parade Entries'!$G68="Section A / Free",'Parade Entries'!X68,0)</f>
        <v>0</v>
      </c>
      <c r="V67" s="271">
        <f>IF('Parade Entries'!$G68="Section A / Free",'Parade Entries'!V68,0)</f>
        <v>0</v>
      </c>
      <c r="W67" s="272">
        <f>IF('Parade Entries'!$G68="Section A / Free",'Parade Entries'!Y68,0)</f>
        <v>0</v>
      </c>
      <c r="X67" s="271">
        <f>IF('Parade Entries'!$G68="Section A / Free",'Parade Entries'!Z68,0)</f>
        <v>0</v>
      </c>
      <c r="Y67" s="272">
        <f>IF('Parade Entries'!$G68="Section A / Free",'Parade Entries'!AA68,0)</f>
        <v>0</v>
      </c>
      <c r="Z67" s="271">
        <f>IF('Parade Entries'!$G68="Section A / Free",'Parade Entries'!AB68,0)</f>
        <v>0</v>
      </c>
      <c r="AA67" s="272">
        <f>IF('Parade Entries'!$G68="Section A / Free",'Parade Entries'!AC68,0)</f>
        <v>0</v>
      </c>
      <c r="AB67" s="156">
        <f>IF('Parade Entries'!$G68="Section A / Free",'Parade Entries'!AD68,0)</f>
        <v>0</v>
      </c>
      <c r="AC67" s="156">
        <f>IF('Parade Entries'!$G68="Section A / Free",'Parade Entries'!AE68,0)</f>
        <v>0</v>
      </c>
      <c r="AD67" s="156">
        <f>IF('Parade Entries'!$G68="Section A / Free",'Parade Entries'!AF68,0)</f>
        <v>0</v>
      </c>
    </row>
    <row r="68" spans="2:30" ht="18" x14ac:dyDescent="0.25">
      <c r="B68" s="156">
        <f>IF('Parade Entries'!$G69="Section A / Free",'Parade Entries'!B69,0)</f>
        <v>0</v>
      </c>
      <c r="C68" s="233">
        <f>IF('Parade Entries'!$G69="Section A / Free",'Parade Entries'!E69,0)</f>
        <v>0</v>
      </c>
      <c r="D68" s="269">
        <f>IF('Parade Entries'!$G69="Section A / Free",'Parade Entries'!F69,0)</f>
        <v>0</v>
      </c>
      <c r="E68" s="156">
        <f>IF('Parade Entries'!$G69="Section A / Free",'Parade Entries'!G69,0)</f>
        <v>0</v>
      </c>
      <c r="F68" s="156">
        <f>IF('Parade Entries'!$G69="Section A / Free",'Parade Entries'!H69,0)</f>
        <v>0</v>
      </c>
      <c r="G68" s="156">
        <f>IF('Parade Entries'!$G69="Section A / Free",'Parade Entries'!I69,0)</f>
        <v>0</v>
      </c>
      <c r="H68" s="156">
        <f>IF('Parade Entries'!$G69="Section A / Free",'Parade Entries'!J69,0)</f>
        <v>0</v>
      </c>
      <c r="I68" s="268">
        <f>IF('Parade Entries'!$G69="Section A / Free",'Parade Entries'!K69,0)</f>
        <v>0</v>
      </c>
      <c r="J68" s="156">
        <f>IF('Parade Entries'!$G69="Section A / Free",'Parade Entries'!L69,0)</f>
        <v>0</v>
      </c>
      <c r="K68" s="156">
        <f>IF('Parade Entries'!$G69="Section A / Free",'Parade Entries'!M69,0)</f>
        <v>0</v>
      </c>
      <c r="L68" s="156">
        <f>IF('Parade Entries'!$G69="Section A / Free",'Parade Entries'!N69,0)</f>
        <v>0</v>
      </c>
      <c r="M68" s="156">
        <f>IF('Parade Entries'!$G69="Section A / Free",'Parade Entries'!O69,0)</f>
        <v>0</v>
      </c>
      <c r="N68" s="156">
        <f>IF('Parade Entries'!$G69="Section A / Free",'Parade Entries'!P69,0)</f>
        <v>0</v>
      </c>
      <c r="O68" s="156">
        <f>IF('Parade Entries'!$G69="Section A / Free",'Parade Entries'!Q69,0)</f>
        <v>0</v>
      </c>
      <c r="P68" s="156">
        <f>IF('Parade Entries'!$G69="Section A / Free",'Parade Entries'!R69,0)</f>
        <v>0</v>
      </c>
      <c r="Q68" s="156">
        <f>IF('Parade Entries'!$G69="Section A / Free",'Parade Entries'!S69,0)</f>
        <v>0</v>
      </c>
      <c r="R68" s="156">
        <f>IF('Parade Entries'!$G69="Section A / Free",'Parade Entries'!T69,0)</f>
        <v>0</v>
      </c>
      <c r="S68" s="271">
        <f>IF('Parade Entries'!$G69="Section A / Free",'Parade Entries'!U69,0)</f>
        <v>0</v>
      </c>
      <c r="T68" s="271">
        <f>IF('Parade Entries'!$G69="Section A / Free",'Parade Entries'!W69,0)</f>
        <v>0</v>
      </c>
      <c r="U68" s="271">
        <f>IF('Parade Entries'!$G69="Section A / Free",'Parade Entries'!X69,0)</f>
        <v>0</v>
      </c>
      <c r="V68" s="271">
        <f>IF('Parade Entries'!$G69="Section A / Free",'Parade Entries'!V69,0)</f>
        <v>0</v>
      </c>
      <c r="W68" s="272">
        <f>IF('Parade Entries'!$G69="Section A / Free",'Parade Entries'!Y69,0)</f>
        <v>0</v>
      </c>
      <c r="X68" s="271">
        <f>IF('Parade Entries'!$G69="Section A / Free",'Parade Entries'!Z69,0)</f>
        <v>0</v>
      </c>
      <c r="Y68" s="272">
        <f>IF('Parade Entries'!$G69="Section A / Free",'Parade Entries'!AA69,0)</f>
        <v>0</v>
      </c>
      <c r="Z68" s="271">
        <f>IF('Parade Entries'!$G69="Section A / Free",'Parade Entries'!AB69,0)</f>
        <v>0</v>
      </c>
      <c r="AA68" s="272">
        <f>IF('Parade Entries'!$G69="Section A / Free",'Parade Entries'!AC69,0)</f>
        <v>0</v>
      </c>
      <c r="AB68" s="156">
        <f>IF('Parade Entries'!$G69="Section A / Free",'Parade Entries'!AD69,0)</f>
        <v>0</v>
      </c>
      <c r="AC68" s="156">
        <f>IF('Parade Entries'!$G69="Section A / Free",'Parade Entries'!AE69,0)</f>
        <v>0</v>
      </c>
      <c r="AD68" s="156">
        <f>IF('Parade Entries'!$G69="Section A / Free",'Parade Entries'!AF69,0)</f>
        <v>0</v>
      </c>
    </row>
    <row r="69" spans="2:30" ht="18" x14ac:dyDescent="0.25">
      <c r="B69" s="156">
        <f>IF('Parade Entries'!$G70="Section A / Free",'Parade Entries'!B70,0)</f>
        <v>0</v>
      </c>
      <c r="C69" s="233">
        <f>IF('Parade Entries'!$G70="Section A / Free",'Parade Entries'!E70,0)</f>
        <v>0</v>
      </c>
      <c r="D69" s="269">
        <f>IF('Parade Entries'!$G70="Section A / Free",'Parade Entries'!F70,0)</f>
        <v>0</v>
      </c>
      <c r="E69" s="156">
        <f>IF('Parade Entries'!$G70="Section A / Free",'Parade Entries'!G70,0)</f>
        <v>0</v>
      </c>
      <c r="F69" s="156">
        <f>IF('Parade Entries'!$G70="Section A / Free",'Parade Entries'!H70,0)</f>
        <v>0</v>
      </c>
      <c r="G69" s="156">
        <f>IF('Parade Entries'!$G70="Section A / Free",'Parade Entries'!I70,0)</f>
        <v>0</v>
      </c>
      <c r="H69" s="156">
        <f>IF('Parade Entries'!$G70="Section A / Free",'Parade Entries'!J70,0)</f>
        <v>0</v>
      </c>
      <c r="I69" s="268">
        <f>IF('Parade Entries'!$G70="Section A / Free",'Parade Entries'!K70,0)</f>
        <v>0</v>
      </c>
      <c r="J69" s="156">
        <f>IF('Parade Entries'!$G70="Section A / Free",'Parade Entries'!L70,0)</f>
        <v>0</v>
      </c>
      <c r="K69" s="156">
        <f>IF('Parade Entries'!$G70="Section A / Free",'Parade Entries'!M70,0)</f>
        <v>0</v>
      </c>
      <c r="L69" s="156">
        <f>IF('Parade Entries'!$G70="Section A / Free",'Parade Entries'!N70,0)</f>
        <v>0</v>
      </c>
      <c r="M69" s="156">
        <f>IF('Parade Entries'!$G70="Section A / Free",'Parade Entries'!O70,0)</f>
        <v>0</v>
      </c>
      <c r="N69" s="156">
        <f>IF('Parade Entries'!$G70="Section A / Free",'Parade Entries'!P70,0)</f>
        <v>0</v>
      </c>
      <c r="O69" s="156">
        <f>IF('Parade Entries'!$G70="Section A / Free",'Parade Entries'!Q70,0)</f>
        <v>0</v>
      </c>
      <c r="P69" s="156">
        <f>IF('Parade Entries'!$G70="Section A / Free",'Parade Entries'!R70,0)</f>
        <v>0</v>
      </c>
      <c r="Q69" s="156">
        <f>IF('Parade Entries'!$G70="Section A / Free",'Parade Entries'!S70,0)</f>
        <v>0</v>
      </c>
      <c r="R69" s="156">
        <f>IF('Parade Entries'!$G70="Section A / Free",'Parade Entries'!T70,0)</f>
        <v>0</v>
      </c>
      <c r="S69" s="271">
        <f>IF('Parade Entries'!$G70="Section A / Free",'Parade Entries'!U70,0)</f>
        <v>0</v>
      </c>
      <c r="T69" s="271">
        <f>IF('Parade Entries'!$G70="Section A / Free",'Parade Entries'!W70,0)</f>
        <v>0</v>
      </c>
      <c r="U69" s="271">
        <f>IF('Parade Entries'!$G70="Section A / Free",'Parade Entries'!X70,0)</f>
        <v>0</v>
      </c>
      <c r="V69" s="271">
        <f>IF('Parade Entries'!$G70="Section A / Free",'Parade Entries'!V70,0)</f>
        <v>0</v>
      </c>
      <c r="W69" s="272">
        <f>IF('Parade Entries'!$G70="Section A / Free",'Parade Entries'!Y70,0)</f>
        <v>0</v>
      </c>
      <c r="X69" s="271">
        <f>IF('Parade Entries'!$G70="Section A / Free",'Parade Entries'!Z70,0)</f>
        <v>0</v>
      </c>
      <c r="Y69" s="272">
        <f>IF('Parade Entries'!$G70="Section A / Free",'Parade Entries'!AA70,0)</f>
        <v>0</v>
      </c>
      <c r="Z69" s="271">
        <f>IF('Parade Entries'!$G70="Section A / Free",'Parade Entries'!AB70,0)</f>
        <v>0</v>
      </c>
      <c r="AA69" s="272">
        <f>IF('Parade Entries'!$G70="Section A / Free",'Parade Entries'!AC70,0)</f>
        <v>0</v>
      </c>
      <c r="AB69" s="156">
        <f>IF('Parade Entries'!$G70="Section A / Free",'Parade Entries'!AD70,0)</f>
        <v>0</v>
      </c>
      <c r="AC69" s="156">
        <f>IF('Parade Entries'!$G70="Section A / Free",'Parade Entries'!AE70,0)</f>
        <v>0</v>
      </c>
      <c r="AD69" s="156">
        <f>IF('Parade Entries'!$G70="Section A / Free",'Parade Entries'!AF70,0)</f>
        <v>0</v>
      </c>
    </row>
    <row r="70" spans="2:30" ht="18" x14ac:dyDescent="0.25">
      <c r="B70" s="156">
        <f>IF('Parade Entries'!$G71="Section A / Free",'Parade Entries'!B71,0)</f>
        <v>0</v>
      </c>
      <c r="C70" s="233">
        <f>IF('Parade Entries'!$G71="Section A / Free",'Parade Entries'!E71,0)</f>
        <v>0</v>
      </c>
      <c r="D70" s="269">
        <f>IF('Parade Entries'!$G71="Section A / Free",'Parade Entries'!F71,0)</f>
        <v>0</v>
      </c>
      <c r="E70" s="156">
        <f>IF('Parade Entries'!$G71="Section A / Free",'Parade Entries'!G71,0)</f>
        <v>0</v>
      </c>
      <c r="F70" s="156">
        <f>IF('Parade Entries'!$G71="Section A / Free",'Parade Entries'!H71,0)</f>
        <v>0</v>
      </c>
      <c r="G70" s="156">
        <f>IF('Parade Entries'!$G71="Section A / Free",'Parade Entries'!I71,0)</f>
        <v>0</v>
      </c>
      <c r="H70" s="156">
        <f>IF('Parade Entries'!$G71="Section A / Free",'Parade Entries'!J71,0)</f>
        <v>0</v>
      </c>
      <c r="I70" s="268">
        <f>IF('Parade Entries'!$G71="Section A / Free",'Parade Entries'!K71,0)</f>
        <v>0</v>
      </c>
      <c r="J70" s="156">
        <f>IF('Parade Entries'!$G71="Section A / Free",'Parade Entries'!L71,0)</f>
        <v>0</v>
      </c>
      <c r="K70" s="156">
        <f>IF('Parade Entries'!$G71="Section A / Free",'Parade Entries'!M71,0)</f>
        <v>0</v>
      </c>
      <c r="L70" s="156">
        <f>IF('Parade Entries'!$G71="Section A / Free",'Parade Entries'!N71,0)</f>
        <v>0</v>
      </c>
      <c r="M70" s="156">
        <f>IF('Parade Entries'!$G71="Section A / Free",'Parade Entries'!O71,0)</f>
        <v>0</v>
      </c>
      <c r="N70" s="156">
        <f>IF('Parade Entries'!$G71="Section A / Free",'Parade Entries'!P71,0)</f>
        <v>0</v>
      </c>
      <c r="O70" s="156">
        <f>IF('Parade Entries'!$G71="Section A / Free",'Parade Entries'!Q71,0)</f>
        <v>0</v>
      </c>
      <c r="P70" s="156">
        <f>IF('Parade Entries'!$G71="Section A / Free",'Parade Entries'!R71,0)</f>
        <v>0</v>
      </c>
      <c r="Q70" s="156">
        <f>IF('Parade Entries'!$G71="Section A / Free",'Parade Entries'!S71,0)</f>
        <v>0</v>
      </c>
      <c r="R70" s="156">
        <f>IF('Parade Entries'!$G71="Section A / Free",'Parade Entries'!T71,0)</f>
        <v>0</v>
      </c>
      <c r="S70" s="271">
        <f>IF('Parade Entries'!$G71="Section A / Free",'Parade Entries'!U71,0)</f>
        <v>0</v>
      </c>
      <c r="T70" s="271">
        <f>IF('Parade Entries'!$G71="Section A / Free",'Parade Entries'!W71,0)</f>
        <v>0</v>
      </c>
      <c r="U70" s="271">
        <f>IF('Parade Entries'!$G71="Section A / Free",'Parade Entries'!X71,0)</f>
        <v>0</v>
      </c>
      <c r="V70" s="271">
        <f>IF('Parade Entries'!$G71="Section A / Free",'Parade Entries'!V71,0)</f>
        <v>0</v>
      </c>
      <c r="W70" s="272">
        <f>IF('Parade Entries'!$G71="Section A / Free",'Parade Entries'!Y71,0)</f>
        <v>0</v>
      </c>
      <c r="X70" s="271">
        <f>IF('Parade Entries'!$G71="Section A / Free",'Parade Entries'!Z71,0)</f>
        <v>0</v>
      </c>
      <c r="Y70" s="272">
        <f>IF('Parade Entries'!$G71="Section A / Free",'Parade Entries'!AA71,0)</f>
        <v>0</v>
      </c>
      <c r="Z70" s="271">
        <f>IF('Parade Entries'!$G71="Section A / Free",'Parade Entries'!AB71,0)</f>
        <v>0</v>
      </c>
      <c r="AA70" s="272">
        <f>IF('Parade Entries'!$G71="Section A / Free",'Parade Entries'!AC71,0)</f>
        <v>0</v>
      </c>
      <c r="AB70" s="156">
        <f>IF('Parade Entries'!$G71="Section A / Free",'Parade Entries'!AD71,0)</f>
        <v>0</v>
      </c>
      <c r="AC70" s="156">
        <f>IF('Parade Entries'!$G71="Section A / Free",'Parade Entries'!AE71,0)</f>
        <v>0</v>
      </c>
      <c r="AD70" s="156">
        <f>IF('Parade Entries'!$G71="Section A / Free",'Parade Entries'!AF71,0)</f>
        <v>0</v>
      </c>
    </row>
    <row r="71" spans="2:30" ht="18" x14ac:dyDescent="0.25">
      <c r="B71" s="156">
        <f>IF('Parade Entries'!$G72="Section A / Free",'Parade Entries'!B72,0)</f>
        <v>0</v>
      </c>
      <c r="C71" s="233">
        <f>IF('Parade Entries'!$G72="Section A / Free",'Parade Entries'!E72,0)</f>
        <v>0</v>
      </c>
      <c r="D71" s="269">
        <f>IF('Parade Entries'!$G72="Section A / Free",'Parade Entries'!F72,0)</f>
        <v>0</v>
      </c>
      <c r="E71" s="156">
        <f>IF('Parade Entries'!$G72="Section A / Free",'Parade Entries'!G72,0)</f>
        <v>0</v>
      </c>
      <c r="F71" s="156">
        <f>IF('Parade Entries'!$G72="Section A / Free",'Parade Entries'!H72,0)</f>
        <v>0</v>
      </c>
      <c r="G71" s="156">
        <f>IF('Parade Entries'!$G72="Section A / Free",'Parade Entries'!I72,0)</f>
        <v>0</v>
      </c>
      <c r="H71" s="156">
        <f>IF('Parade Entries'!$G72="Section A / Free",'Parade Entries'!J72,0)</f>
        <v>0</v>
      </c>
      <c r="I71" s="268">
        <f>IF('Parade Entries'!$G72="Section A / Free",'Parade Entries'!K72,0)</f>
        <v>0</v>
      </c>
      <c r="J71" s="156">
        <f>IF('Parade Entries'!$G72="Section A / Free",'Parade Entries'!L72,0)</f>
        <v>0</v>
      </c>
      <c r="K71" s="156">
        <f>IF('Parade Entries'!$G72="Section A / Free",'Parade Entries'!M72,0)</f>
        <v>0</v>
      </c>
      <c r="L71" s="156">
        <f>IF('Parade Entries'!$G72="Section A / Free",'Parade Entries'!N72,0)</f>
        <v>0</v>
      </c>
      <c r="M71" s="156">
        <f>IF('Parade Entries'!$G72="Section A / Free",'Parade Entries'!O72,0)</f>
        <v>0</v>
      </c>
      <c r="N71" s="156">
        <f>IF('Parade Entries'!$G72="Section A / Free",'Parade Entries'!P72,0)</f>
        <v>0</v>
      </c>
      <c r="O71" s="156">
        <f>IF('Parade Entries'!$G72="Section A / Free",'Parade Entries'!Q72,0)</f>
        <v>0</v>
      </c>
      <c r="P71" s="156">
        <f>IF('Parade Entries'!$G72="Section A / Free",'Parade Entries'!R72,0)</f>
        <v>0</v>
      </c>
      <c r="Q71" s="156">
        <f>IF('Parade Entries'!$G72="Section A / Free",'Parade Entries'!S72,0)</f>
        <v>0</v>
      </c>
      <c r="R71" s="156">
        <f>IF('Parade Entries'!$G72="Section A / Free",'Parade Entries'!T72,0)</f>
        <v>0</v>
      </c>
      <c r="S71" s="271">
        <f>IF('Parade Entries'!$G72="Section A / Free",'Parade Entries'!U72,0)</f>
        <v>0</v>
      </c>
      <c r="T71" s="271">
        <f>IF('Parade Entries'!$G72="Section A / Free",'Parade Entries'!W72,0)</f>
        <v>0</v>
      </c>
      <c r="U71" s="271">
        <f>IF('Parade Entries'!$G72="Section A / Free",'Parade Entries'!X72,0)</f>
        <v>0</v>
      </c>
      <c r="V71" s="271">
        <f>IF('Parade Entries'!$G72="Section A / Free",'Parade Entries'!V72,0)</f>
        <v>0</v>
      </c>
      <c r="W71" s="272">
        <f>IF('Parade Entries'!$G72="Section A / Free",'Parade Entries'!Y72,0)</f>
        <v>0</v>
      </c>
      <c r="X71" s="271">
        <f>IF('Parade Entries'!$G72="Section A / Free",'Parade Entries'!Z72,0)</f>
        <v>0</v>
      </c>
      <c r="Y71" s="272">
        <f>IF('Parade Entries'!$G72="Section A / Free",'Parade Entries'!AA72,0)</f>
        <v>0</v>
      </c>
      <c r="Z71" s="271">
        <f>IF('Parade Entries'!$G72="Section A / Free",'Parade Entries'!AB72,0)</f>
        <v>0</v>
      </c>
      <c r="AA71" s="272">
        <f>IF('Parade Entries'!$G72="Section A / Free",'Parade Entries'!AC72,0)</f>
        <v>0</v>
      </c>
      <c r="AB71" s="156">
        <f>IF('Parade Entries'!$G72="Section A / Free",'Parade Entries'!AD72,0)</f>
        <v>0</v>
      </c>
      <c r="AC71" s="156">
        <f>IF('Parade Entries'!$G72="Section A / Free",'Parade Entries'!AE72,0)</f>
        <v>0</v>
      </c>
      <c r="AD71" s="156">
        <f>IF('Parade Entries'!$G72="Section A / Free",'Parade Entries'!AF72,0)</f>
        <v>0</v>
      </c>
    </row>
    <row r="72" spans="2:30" ht="18" x14ac:dyDescent="0.25">
      <c r="B72" s="156">
        <f>IF('Parade Entries'!$G73="Section A / Free",'Parade Entries'!B73,0)</f>
        <v>0</v>
      </c>
      <c r="C72" s="233">
        <f>IF('Parade Entries'!$G73="Section A / Free",'Parade Entries'!E73,0)</f>
        <v>0</v>
      </c>
      <c r="D72" s="269">
        <f>IF('Parade Entries'!$G73="Section A / Free",'Parade Entries'!F73,0)</f>
        <v>0</v>
      </c>
      <c r="E72" s="156">
        <f>IF('Parade Entries'!$G73="Section A / Free",'Parade Entries'!G73,0)</f>
        <v>0</v>
      </c>
      <c r="F72" s="156">
        <f>IF('Parade Entries'!$G73="Section A / Free",'Parade Entries'!H73,0)</f>
        <v>0</v>
      </c>
      <c r="G72" s="156">
        <f>IF('Parade Entries'!$G73="Section A / Free",'Parade Entries'!I73,0)</f>
        <v>0</v>
      </c>
      <c r="H72" s="156">
        <f>IF('Parade Entries'!$G73="Section A / Free",'Parade Entries'!J73,0)</f>
        <v>0</v>
      </c>
      <c r="I72" s="268">
        <f>IF('Parade Entries'!$G73="Section A / Free",'Parade Entries'!K73,0)</f>
        <v>0</v>
      </c>
      <c r="J72" s="156">
        <f>IF('Parade Entries'!$G73="Section A / Free",'Parade Entries'!L73,0)</f>
        <v>0</v>
      </c>
      <c r="K72" s="156">
        <f>IF('Parade Entries'!$G73="Section A / Free",'Parade Entries'!M73,0)</f>
        <v>0</v>
      </c>
      <c r="L72" s="156">
        <f>IF('Parade Entries'!$G73="Section A / Free",'Parade Entries'!N73,0)</f>
        <v>0</v>
      </c>
      <c r="M72" s="156">
        <f>IF('Parade Entries'!$G73="Section A / Free",'Parade Entries'!O73,0)</f>
        <v>0</v>
      </c>
      <c r="N72" s="156">
        <f>IF('Parade Entries'!$G73="Section A / Free",'Parade Entries'!P73,0)</f>
        <v>0</v>
      </c>
      <c r="O72" s="156">
        <f>IF('Parade Entries'!$G73="Section A / Free",'Parade Entries'!Q73,0)</f>
        <v>0</v>
      </c>
      <c r="P72" s="156">
        <f>IF('Parade Entries'!$G73="Section A / Free",'Parade Entries'!R73,0)</f>
        <v>0</v>
      </c>
      <c r="Q72" s="156">
        <f>IF('Parade Entries'!$G73="Section A / Free",'Parade Entries'!S73,0)</f>
        <v>0</v>
      </c>
      <c r="R72" s="156">
        <f>IF('Parade Entries'!$G73="Section A / Free",'Parade Entries'!T73,0)</f>
        <v>0</v>
      </c>
      <c r="S72" s="271">
        <f>IF('Parade Entries'!$G73="Section A / Free",'Parade Entries'!U73,0)</f>
        <v>0</v>
      </c>
      <c r="T72" s="271">
        <f>IF('Parade Entries'!$G73="Section A / Free",'Parade Entries'!W73,0)</f>
        <v>0</v>
      </c>
      <c r="U72" s="271">
        <f>IF('Parade Entries'!$G73="Section A / Free",'Parade Entries'!X73,0)</f>
        <v>0</v>
      </c>
      <c r="V72" s="271">
        <f>IF('Parade Entries'!$G73="Section A / Free",'Parade Entries'!V73,0)</f>
        <v>0</v>
      </c>
      <c r="W72" s="272">
        <f>IF('Parade Entries'!$G73="Section A / Free",'Parade Entries'!Y73,0)</f>
        <v>0</v>
      </c>
      <c r="X72" s="271">
        <f>IF('Parade Entries'!$G73="Section A / Free",'Parade Entries'!Z73,0)</f>
        <v>0</v>
      </c>
      <c r="Y72" s="272">
        <f>IF('Parade Entries'!$G73="Section A / Free",'Parade Entries'!AA73,0)</f>
        <v>0</v>
      </c>
      <c r="Z72" s="271">
        <f>IF('Parade Entries'!$G73="Section A / Free",'Parade Entries'!AB73,0)</f>
        <v>0</v>
      </c>
      <c r="AA72" s="272">
        <f>IF('Parade Entries'!$G73="Section A / Free",'Parade Entries'!AC73,0)</f>
        <v>0</v>
      </c>
      <c r="AB72" s="156">
        <f>IF('Parade Entries'!$G73="Section A / Free",'Parade Entries'!AD73,0)</f>
        <v>0</v>
      </c>
      <c r="AC72" s="156">
        <f>IF('Parade Entries'!$G73="Section A / Free",'Parade Entries'!AE73,0)</f>
        <v>0</v>
      </c>
      <c r="AD72" s="156">
        <f>IF('Parade Entries'!$G73="Section A / Free",'Parade Entries'!AF73,0)</f>
        <v>0</v>
      </c>
    </row>
    <row r="73" spans="2:30" ht="18" x14ac:dyDescent="0.25">
      <c r="B73" s="156">
        <f>IF('Parade Entries'!$G74="Section A / Free",'Parade Entries'!B74,0)</f>
        <v>0</v>
      </c>
      <c r="C73" s="233">
        <f>IF('Parade Entries'!$G74="Section A / Free",'Parade Entries'!E74,0)</f>
        <v>0</v>
      </c>
      <c r="D73" s="269">
        <f>IF('Parade Entries'!$G74="Section A / Free",'Parade Entries'!F74,0)</f>
        <v>0</v>
      </c>
      <c r="E73" s="156">
        <f>IF('Parade Entries'!$G74="Section A / Free",'Parade Entries'!G74,0)</f>
        <v>0</v>
      </c>
      <c r="F73" s="156">
        <f>IF('Parade Entries'!$G74="Section A / Free",'Parade Entries'!H74,0)</f>
        <v>0</v>
      </c>
      <c r="G73" s="156">
        <f>IF('Parade Entries'!$G74="Section A / Free",'Parade Entries'!I74,0)</f>
        <v>0</v>
      </c>
      <c r="H73" s="156">
        <f>IF('Parade Entries'!$G74="Section A / Free",'Parade Entries'!J74,0)</f>
        <v>0</v>
      </c>
      <c r="I73" s="268">
        <f>IF('Parade Entries'!$G74="Section A / Free",'Parade Entries'!K74,0)</f>
        <v>0</v>
      </c>
      <c r="J73" s="156">
        <f>IF('Parade Entries'!$G74="Section A / Free",'Parade Entries'!L74,0)</f>
        <v>0</v>
      </c>
      <c r="K73" s="156">
        <f>IF('Parade Entries'!$G74="Section A / Free",'Parade Entries'!M74,0)</f>
        <v>0</v>
      </c>
      <c r="L73" s="156">
        <f>IF('Parade Entries'!$G74="Section A / Free",'Parade Entries'!N74,0)</f>
        <v>0</v>
      </c>
      <c r="M73" s="156">
        <f>IF('Parade Entries'!$G74="Section A / Free",'Parade Entries'!O74,0)</f>
        <v>0</v>
      </c>
      <c r="N73" s="156">
        <f>IF('Parade Entries'!$G74="Section A / Free",'Parade Entries'!P74,0)</f>
        <v>0</v>
      </c>
      <c r="O73" s="156">
        <f>IF('Parade Entries'!$G74="Section A / Free",'Parade Entries'!Q74,0)</f>
        <v>0</v>
      </c>
      <c r="P73" s="156">
        <f>IF('Parade Entries'!$G74="Section A / Free",'Parade Entries'!R74,0)</f>
        <v>0</v>
      </c>
      <c r="Q73" s="156">
        <f>IF('Parade Entries'!$G74="Section A / Free",'Parade Entries'!S74,0)</f>
        <v>0</v>
      </c>
      <c r="R73" s="156">
        <f>IF('Parade Entries'!$G74="Section A / Free",'Parade Entries'!T74,0)</f>
        <v>0</v>
      </c>
      <c r="S73" s="271">
        <f>IF('Parade Entries'!$G74="Section A / Free",'Parade Entries'!U74,0)</f>
        <v>0</v>
      </c>
      <c r="T73" s="271">
        <f>IF('Parade Entries'!$G74="Section A / Free",'Parade Entries'!W74,0)</f>
        <v>0</v>
      </c>
      <c r="U73" s="271">
        <f>IF('Parade Entries'!$G74="Section A / Free",'Parade Entries'!X74,0)</f>
        <v>0</v>
      </c>
      <c r="V73" s="271">
        <f>IF('Parade Entries'!$G74="Section A / Free",'Parade Entries'!V74,0)</f>
        <v>0</v>
      </c>
      <c r="W73" s="272">
        <f>IF('Parade Entries'!$G74="Section A / Free",'Parade Entries'!Y74,0)</f>
        <v>0</v>
      </c>
      <c r="X73" s="271">
        <f>IF('Parade Entries'!$G74="Section A / Free",'Parade Entries'!Z74,0)</f>
        <v>0</v>
      </c>
      <c r="Y73" s="272">
        <f>IF('Parade Entries'!$G74="Section A / Free",'Parade Entries'!AA74,0)</f>
        <v>0</v>
      </c>
      <c r="Z73" s="271">
        <f>IF('Parade Entries'!$G74="Section A / Free",'Parade Entries'!AB74,0)</f>
        <v>0</v>
      </c>
      <c r="AA73" s="272">
        <f>IF('Parade Entries'!$G74="Section A / Free",'Parade Entries'!AC74,0)</f>
        <v>0</v>
      </c>
      <c r="AB73" s="156">
        <f>IF('Parade Entries'!$G74="Section A / Free",'Parade Entries'!AD74,0)</f>
        <v>0</v>
      </c>
      <c r="AC73" s="156">
        <f>IF('Parade Entries'!$G74="Section A / Free",'Parade Entries'!AE74,0)</f>
        <v>0</v>
      </c>
      <c r="AD73" s="156">
        <f>IF('Parade Entries'!$G74="Section A / Free",'Parade Entries'!AF74,0)</f>
        <v>0</v>
      </c>
    </row>
    <row r="74" spans="2:30" ht="18" x14ac:dyDescent="0.25">
      <c r="B74" s="156">
        <f>IF('Parade Entries'!$G75="Section A / Free",'Parade Entries'!B75,0)</f>
        <v>0</v>
      </c>
      <c r="C74" s="233">
        <f>IF('Parade Entries'!$G75="Section A / Free",'Parade Entries'!E75,0)</f>
        <v>0</v>
      </c>
      <c r="D74" s="269">
        <f>IF('Parade Entries'!$G75="Section A / Free",'Parade Entries'!F75,0)</f>
        <v>0</v>
      </c>
      <c r="E74" s="156">
        <f>IF('Parade Entries'!$G75="Section A / Free",'Parade Entries'!G75,0)</f>
        <v>0</v>
      </c>
      <c r="F74" s="156">
        <f>IF('Parade Entries'!$G75="Section A / Free",'Parade Entries'!H75,0)</f>
        <v>0</v>
      </c>
      <c r="G74" s="156">
        <f>IF('Parade Entries'!$G75="Section A / Free",'Parade Entries'!I75,0)</f>
        <v>0</v>
      </c>
      <c r="H74" s="156">
        <f>IF('Parade Entries'!$G75="Section A / Free",'Parade Entries'!J75,0)</f>
        <v>0</v>
      </c>
      <c r="I74" s="268">
        <f>IF('Parade Entries'!$G75="Section A / Free",'Parade Entries'!K75,0)</f>
        <v>0</v>
      </c>
      <c r="J74" s="156">
        <f>IF('Parade Entries'!$G75="Section A / Free",'Parade Entries'!L75,0)</f>
        <v>0</v>
      </c>
      <c r="K74" s="156">
        <f>IF('Parade Entries'!$G75="Section A / Free",'Parade Entries'!M75,0)</f>
        <v>0</v>
      </c>
      <c r="L74" s="156">
        <f>IF('Parade Entries'!$G75="Section A / Free",'Parade Entries'!N75,0)</f>
        <v>0</v>
      </c>
      <c r="M74" s="156">
        <f>IF('Parade Entries'!$G75="Section A / Free",'Parade Entries'!O75,0)</f>
        <v>0</v>
      </c>
      <c r="N74" s="156">
        <f>IF('Parade Entries'!$G75="Section A / Free",'Parade Entries'!P75,0)</f>
        <v>0</v>
      </c>
      <c r="O74" s="156">
        <f>IF('Parade Entries'!$G75="Section A / Free",'Parade Entries'!Q75,0)</f>
        <v>0</v>
      </c>
      <c r="P74" s="156">
        <f>IF('Parade Entries'!$G75="Section A / Free",'Parade Entries'!R75,0)</f>
        <v>0</v>
      </c>
      <c r="Q74" s="156">
        <f>IF('Parade Entries'!$G75="Section A / Free",'Parade Entries'!S75,0)</f>
        <v>0</v>
      </c>
      <c r="R74" s="156">
        <f>IF('Parade Entries'!$G75="Section A / Free",'Parade Entries'!T75,0)</f>
        <v>0</v>
      </c>
      <c r="S74" s="271">
        <f>IF('Parade Entries'!$G75="Section A / Free",'Parade Entries'!U75,0)</f>
        <v>0</v>
      </c>
      <c r="T74" s="271">
        <f>IF('Parade Entries'!$G75="Section A / Free",'Parade Entries'!W75,0)</f>
        <v>0</v>
      </c>
      <c r="U74" s="271">
        <f>IF('Parade Entries'!$G75="Section A / Free",'Parade Entries'!X75,0)</f>
        <v>0</v>
      </c>
      <c r="V74" s="271">
        <f>IF('Parade Entries'!$G75="Section A / Free",'Parade Entries'!V75,0)</f>
        <v>0</v>
      </c>
      <c r="W74" s="272">
        <f>IF('Parade Entries'!$G75="Section A / Free",'Parade Entries'!Y75,0)</f>
        <v>0</v>
      </c>
      <c r="X74" s="271">
        <f>IF('Parade Entries'!$G75="Section A / Free",'Parade Entries'!Z75,0)</f>
        <v>0</v>
      </c>
      <c r="Y74" s="272">
        <f>IF('Parade Entries'!$G75="Section A / Free",'Parade Entries'!AA75,0)</f>
        <v>0</v>
      </c>
      <c r="Z74" s="271">
        <f>IF('Parade Entries'!$G75="Section A / Free",'Parade Entries'!AB75,0)</f>
        <v>0</v>
      </c>
      <c r="AA74" s="272">
        <f>IF('Parade Entries'!$G75="Section A / Free",'Parade Entries'!AC75,0)</f>
        <v>0</v>
      </c>
      <c r="AB74" s="156">
        <f>IF('Parade Entries'!$G75="Section A / Free",'Parade Entries'!AD75,0)</f>
        <v>0</v>
      </c>
      <c r="AC74" s="156">
        <f>IF('Parade Entries'!$G75="Section A / Free",'Parade Entries'!AE75,0)</f>
        <v>0</v>
      </c>
      <c r="AD74" s="156">
        <f>IF('Parade Entries'!$G75="Section A / Free",'Parade Entries'!AF75,0)</f>
        <v>0</v>
      </c>
    </row>
    <row r="75" spans="2:30" ht="18" x14ac:dyDescent="0.25">
      <c r="B75" s="156">
        <f>IF('Parade Entries'!$G76="Section A / Free",'Parade Entries'!B76,0)</f>
        <v>0</v>
      </c>
      <c r="C75" s="233">
        <f>IF('Parade Entries'!$G76="Section A / Free",'Parade Entries'!E76,0)</f>
        <v>0</v>
      </c>
      <c r="D75" s="269">
        <f>IF('Parade Entries'!$G76="Section A / Free",'Parade Entries'!F76,0)</f>
        <v>0</v>
      </c>
      <c r="E75" s="156">
        <f>IF('Parade Entries'!$G76="Section A / Free",'Parade Entries'!G76,0)</f>
        <v>0</v>
      </c>
      <c r="F75" s="156">
        <f>IF('Parade Entries'!$G76="Section A / Free",'Parade Entries'!H76,0)</f>
        <v>0</v>
      </c>
      <c r="G75" s="156">
        <f>IF('Parade Entries'!$G76="Section A / Free",'Parade Entries'!I76,0)</f>
        <v>0</v>
      </c>
      <c r="H75" s="156">
        <f>IF('Parade Entries'!$G76="Section A / Free",'Parade Entries'!J76,0)</f>
        <v>0</v>
      </c>
      <c r="I75" s="268">
        <f>IF('Parade Entries'!$G76="Section A / Free",'Parade Entries'!K76,0)</f>
        <v>0</v>
      </c>
      <c r="J75" s="156">
        <f>IF('Parade Entries'!$G76="Section A / Free",'Parade Entries'!L76,0)</f>
        <v>0</v>
      </c>
      <c r="K75" s="156">
        <f>IF('Parade Entries'!$G76="Section A / Free",'Parade Entries'!M76,0)</f>
        <v>0</v>
      </c>
      <c r="L75" s="156">
        <f>IF('Parade Entries'!$G76="Section A / Free",'Parade Entries'!N76,0)</f>
        <v>0</v>
      </c>
      <c r="M75" s="156">
        <f>IF('Parade Entries'!$G76="Section A / Free",'Parade Entries'!O76,0)</f>
        <v>0</v>
      </c>
      <c r="N75" s="156">
        <f>IF('Parade Entries'!$G76="Section A / Free",'Parade Entries'!P76,0)</f>
        <v>0</v>
      </c>
      <c r="O75" s="156">
        <f>IF('Parade Entries'!$G76="Section A / Free",'Parade Entries'!Q76,0)</f>
        <v>0</v>
      </c>
      <c r="P75" s="156">
        <f>IF('Parade Entries'!$G76="Section A / Free",'Parade Entries'!R76,0)</f>
        <v>0</v>
      </c>
      <c r="Q75" s="156">
        <f>IF('Parade Entries'!$G76="Section A / Free",'Parade Entries'!S76,0)</f>
        <v>0</v>
      </c>
      <c r="R75" s="156">
        <f>IF('Parade Entries'!$G76="Section A / Free",'Parade Entries'!T76,0)</f>
        <v>0</v>
      </c>
      <c r="S75" s="271">
        <f>IF('Parade Entries'!$G76="Section A / Free",'Parade Entries'!U76,0)</f>
        <v>0</v>
      </c>
      <c r="T75" s="271">
        <f>IF('Parade Entries'!$G76="Section A / Free",'Parade Entries'!W76,0)</f>
        <v>0</v>
      </c>
      <c r="U75" s="271">
        <f>IF('Parade Entries'!$G76="Section A / Free",'Parade Entries'!X76,0)</f>
        <v>0</v>
      </c>
      <c r="V75" s="271">
        <f>IF('Parade Entries'!$G76="Section A / Free",'Parade Entries'!V76,0)</f>
        <v>0</v>
      </c>
      <c r="W75" s="272">
        <f>IF('Parade Entries'!$G76="Section A / Free",'Parade Entries'!Y76,0)</f>
        <v>0</v>
      </c>
      <c r="X75" s="271">
        <f>IF('Parade Entries'!$G76="Section A / Free",'Parade Entries'!Z76,0)</f>
        <v>0</v>
      </c>
      <c r="Y75" s="272">
        <f>IF('Parade Entries'!$G76="Section A / Free",'Parade Entries'!AA76,0)</f>
        <v>0</v>
      </c>
      <c r="Z75" s="271">
        <f>IF('Parade Entries'!$G76="Section A / Free",'Parade Entries'!AB76,0)</f>
        <v>0</v>
      </c>
      <c r="AA75" s="272">
        <f>IF('Parade Entries'!$G76="Section A / Free",'Parade Entries'!AC76,0)</f>
        <v>0</v>
      </c>
      <c r="AB75" s="156">
        <f>IF('Parade Entries'!$G76="Section A / Free",'Parade Entries'!AD76,0)</f>
        <v>0</v>
      </c>
      <c r="AC75" s="156">
        <f>IF('Parade Entries'!$G76="Section A / Free",'Parade Entries'!AE76,0)</f>
        <v>0</v>
      </c>
      <c r="AD75" s="156">
        <f>IF('Parade Entries'!$G76="Section A / Free",'Parade Entries'!AF76,0)</f>
        <v>0</v>
      </c>
    </row>
    <row r="76" spans="2:30" ht="18" x14ac:dyDescent="0.25">
      <c r="B76" s="156" t="str">
        <f>IF('Parade Entries'!$G77="Section A / Free",'Parade Entries'!B77,0)</f>
        <v>Veterans of Foreign Wars Post 755 &amp; VFW Riders</v>
      </c>
      <c r="C76" s="233">
        <f>IF('Parade Entries'!$G77="Section A / Free",'Parade Entries'!E77,0)</f>
        <v>46062</v>
      </c>
      <c r="D76" s="269" t="str">
        <f>IF('Parade Entries'!$G77="Section A / Free",'Parade Entries'!F77,0)</f>
        <v>FREE</v>
      </c>
      <c r="E76" s="156" t="str">
        <f>IF('Parade Entries'!$G77="Section A / Free",'Parade Entries'!G77,0)</f>
        <v>Section A / Free</v>
      </c>
      <c r="F76" s="156" t="str">
        <f>IF('Parade Entries'!$G77="Section A / Free",'Parade Entries'!H77,0)</f>
        <v>CDR J</v>
      </c>
      <c r="G76" s="156" t="str">
        <f>IF('Parade Entries'!$G77="Section A / Free",'Parade Entries'!I77,0)</f>
        <v>Seed</v>
      </c>
      <c r="H76" s="156" t="str">
        <f>IF('Parade Entries'!$G77="Section A / Free",'Parade Entries'!J77,0)</f>
        <v>jseed22@yahoo.com</v>
      </c>
      <c r="I76" s="268">
        <f>IF('Parade Entries'!$G77="Section A / Free",'Parade Entries'!K77,0)</f>
        <v>2174810082</v>
      </c>
      <c r="J76" s="156" t="str">
        <f>IF('Parade Entries'!$G77="Section A / Free",'Parade Entries'!L77,0)</f>
        <v>We are hooping to have several military vehicles hauling our order veterans and motorcycles with our riders group with us.</v>
      </c>
      <c r="K76" s="156">
        <f>IF('Parade Entries'!$G77="Section A / Free",'Parade Entries'!M77,0)</f>
        <v>20</v>
      </c>
      <c r="L76" s="156">
        <f>IF('Parade Entries'!$G77="Section A / Free",'Parade Entries'!N77,0)</f>
        <v>0</v>
      </c>
      <c r="M76" s="156" t="str">
        <f>IF('Parade Entries'!$G77="Section A / Free",'Parade Entries'!O77,0)</f>
        <v>No</v>
      </c>
      <c r="N76" s="156" t="str">
        <f>IF('Parade Entries'!$G77="Section A / Free",'Parade Entries'!P77,0)</f>
        <v>No</v>
      </c>
      <c r="O76" s="156">
        <f>IF('Parade Entries'!$G77="Section A / Free",'Parade Entries'!Q77,0)</f>
        <v>8</v>
      </c>
      <c r="P76" s="156">
        <f>IF('Parade Entries'!$G77="Section A / Free",'Parade Entries'!R77,0)</f>
        <v>0</v>
      </c>
      <c r="Q76" s="156" t="str">
        <f>IF('Parade Entries'!$G77="Section A / Free",'Parade Entries'!S77,0)</f>
        <v>2 cars &amp; Several motorcycles</v>
      </c>
      <c r="R76" s="156" t="str">
        <f>IF('Parade Entries'!$G77="Section A / Free",'Parade Entries'!T77,0)</f>
        <v>Section A Free</v>
      </c>
      <c r="S76" s="271">
        <f>IF('Parade Entries'!$G77="Section A / Free",'Parade Entries'!U77,0)</f>
        <v>0</v>
      </c>
      <c r="T76" s="271">
        <f>IF('Parade Entries'!$G77="Section A / Free",'Parade Entries'!W77,0)</f>
        <v>0</v>
      </c>
      <c r="U76" s="271">
        <f>IF('Parade Entries'!$G77="Section A / Free",'Parade Entries'!X77,0)</f>
        <v>0</v>
      </c>
      <c r="V76" s="271">
        <f>IF('Parade Entries'!$G77="Section A / Free",'Parade Entries'!V77,0)</f>
        <v>0</v>
      </c>
      <c r="W76" s="272" t="str">
        <f>IF('Parade Entries'!$G77="Section A / Free",'Parade Entries'!Y77,0)</f>
        <v/>
      </c>
      <c r="X76" s="271">
        <f>IF('Parade Entries'!$G77="Section A / Free",'Parade Entries'!Z77,0)</f>
        <v>0</v>
      </c>
      <c r="Y76" s="272" t="str">
        <f>IF('Parade Entries'!$G77="Section A / Free",'Parade Entries'!AA77,0)</f>
        <v/>
      </c>
      <c r="Z76" s="271" t="str">
        <f>IF('Parade Entries'!$G77="Section A / Free",'Parade Entries'!AB77,0)</f>
        <v/>
      </c>
      <c r="AA76" s="272" t="str">
        <f>IF('Parade Entries'!$G77="Section A / Free",'Parade Entries'!AC77,0)</f>
        <v/>
      </c>
      <c r="AB76" s="156" t="str">
        <f>IF('Parade Entries'!$G77="Section A / Free",'Parade Entries'!AD77,0)</f>
        <v>CDR J Seed</v>
      </c>
      <c r="AC76" s="156" t="str">
        <f>IF('Parade Entries'!$G77="Section A / Free",'Parade Entries'!AE77,0)</f>
        <v>New Site</v>
      </c>
      <c r="AD76" s="156" t="str">
        <f>IF('Parade Entries'!$G77="Section A / Free",'Parade Entries'!AF77,0)</f>
        <v/>
      </c>
    </row>
    <row r="77" spans="2:30" ht="18" x14ac:dyDescent="0.25">
      <c r="B77" s="156">
        <f>IF('Parade Entries'!$G78="Section A / Free",'Parade Entries'!B78,0)</f>
        <v>0</v>
      </c>
      <c r="C77" s="233">
        <f>IF('Parade Entries'!$G78="Section A / Free",'Parade Entries'!E78,0)</f>
        <v>0</v>
      </c>
      <c r="D77" s="269">
        <f>IF('Parade Entries'!$G78="Section A / Free",'Parade Entries'!F78,0)</f>
        <v>0</v>
      </c>
      <c r="E77" s="156">
        <f>IF('Parade Entries'!$G78="Section A / Free",'Parade Entries'!G78,0)</f>
        <v>0</v>
      </c>
      <c r="F77" s="156">
        <f>IF('Parade Entries'!$G78="Section A / Free",'Parade Entries'!H78,0)</f>
        <v>0</v>
      </c>
      <c r="G77" s="156">
        <f>IF('Parade Entries'!$G78="Section A / Free",'Parade Entries'!I78,0)</f>
        <v>0</v>
      </c>
      <c r="H77" s="156">
        <f>IF('Parade Entries'!$G78="Section A / Free",'Parade Entries'!J78,0)</f>
        <v>0</v>
      </c>
      <c r="I77" s="268">
        <f>IF('Parade Entries'!$G78="Section A / Free",'Parade Entries'!K78,0)</f>
        <v>0</v>
      </c>
      <c r="J77" s="156">
        <f>IF('Parade Entries'!$G78="Section A / Free",'Parade Entries'!L78,0)</f>
        <v>0</v>
      </c>
      <c r="K77" s="156">
        <f>IF('Parade Entries'!$G78="Section A / Free",'Parade Entries'!M78,0)</f>
        <v>0</v>
      </c>
      <c r="L77" s="156">
        <f>IF('Parade Entries'!$G78="Section A / Free",'Parade Entries'!N78,0)</f>
        <v>0</v>
      </c>
      <c r="M77" s="156">
        <f>IF('Parade Entries'!$G78="Section A / Free",'Parade Entries'!O78,0)</f>
        <v>0</v>
      </c>
      <c r="N77" s="156">
        <f>IF('Parade Entries'!$G78="Section A / Free",'Parade Entries'!P78,0)</f>
        <v>0</v>
      </c>
      <c r="O77" s="156">
        <f>IF('Parade Entries'!$G78="Section A / Free",'Parade Entries'!Q78,0)</f>
        <v>0</v>
      </c>
      <c r="P77" s="156">
        <f>IF('Parade Entries'!$G78="Section A / Free",'Parade Entries'!R78,0)</f>
        <v>0</v>
      </c>
      <c r="Q77" s="156">
        <f>IF('Parade Entries'!$G78="Section A / Free",'Parade Entries'!S78,0)</f>
        <v>0</v>
      </c>
      <c r="R77" s="156">
        <f>IF('Parade Entries'!$G78="Section A / Free",'Parade Entries'!T78,0)</f>
        <v>0</v>
      </c>
      <c r="S77" s="271">
        <f>IF('Parade Entries'!$G78="Section A / Free",'Parade Entries'!U78,0)</f>
        <v>0</v>
      </c>
      <c r="T77" s="271">
        <f>IF('Parade Entries'!$G78="Section A / Free",'Parade Entries'!W78,0)</f>
        <v>0</v>
      </c>
      <c r="U77" s="271">
        <f>IF('Parade Entries'!$G78="Section A / Free",'Parade Entries'!X78,0)</f>
        <v>0</v>
      </c>
      <c r="V77" s="271">
        <f>IF('Parade Entries'!$G78="Section A / Free",'Parade Entries'!V78,0)</f>
        <v>0</v>
      </c>
      <c r="W77" s="272">
        <f>IF('Parade Entries'!$G78="Section A / Free",'Parade Entries'!Y78,0)</f>
        <v>0</v>
      </c>
      <c r="X77" s="271">
        <f>IF('Parade Entries'!$G78="Section A / Free",'Parade Entries'!Z78,0)</f>
        <v>0</v>
      </c>
      <c r="Y77" s="272">
        <f>IF('Parade Entries'!$G78="Section A / Free",'Parade Entries'!AA78,0)</f>
        <v>0</v>
      </c>
      <c r="Z77" s="271">
        <f>IF('Parade Entries'!$G78="Section A / Free",'Parade Entries'!AB78,0)</f>
        <v>0</v>
      </c>
      <c r="AA77" s="272">
        <f>IF('Parade Entries'!$G78="Section A / Free",'Parade Entries'!AC78,0)</f>
        <v>0</v>
      </c>
      <c r="AB77" s="156">
        <f>IF('Parade Entries'!$G78="Section A / Free",'Parade Entries'!AD78,0)</f>
        <v>0</v>
      </c>
      <c r="AC77" s="156">
        <f>IF('Parade Entries'!$G78="Section A / Free",'Parade Entries'!AE78,0)</f>
        <v>0</v>
      </c>
      <c r="AD77" s="156">
        <f>IF('Parade Entries'!$G78="Section A / Free",'Parade Entries'!AF78,0)</f>
        <v>0</v>
      </c>
    </row>
    <row r="78" spans="2:30" ht="18" x14ac:dyDescent="0.25">
      <c r="B78" s="156">
        <f>IF('Parade Entries'!$G79="Section A / Free",'Parade Entries'!B79,0)</f>
        <v>0</v>
      </c>
      <c r="C78" s="233">
        <f>IF('Parade Entries'!$G79="Section A / Free",'Parade Entries'!E79,0)</f>
        <v>0</v>
      </c>
      <c r="D78" s="269">
        <f>IF('Parade Entries'!$G79="Section A / Free",'Parade Entries'!F79,0)</f>
        <v>0</v>
      </c>
      <c r="E78" s="156">
        <f>IF('Parade Entries'!$G79="Section A / Free",'Parade Entries'!G79,0)</f>
        <v>0</v>
      </c>
      <c r="F78" s="156">
        <f>IF('Parade Entries'!$G79="Section A / Free",'Parade Entries'!H79,0)</f>
        <v>0</v>
      </c>
      <c r="G78" s="156">
        <f>IF('Parade Entries'!$G79="Section A / Free",'Parade Entries'!I79,0)</f>
        <v>0</v>
      </c>
      <c r="H78" s="156">
        <f>IF('Parade Entries'!$G79="Section A / Free",'Parade Entries'!J79,0)</f>
        <v>0</v>
      </c>
      <c r="I78" s="268">
        <f>IF('Parade Entries'!$G79="Section A / Free",'Parade Entries'!K79,0)</f>
        <v>0</v>
      </c>
      <c r="J78" s="156">
        <f>IF('Parade Entries'!$G79="Section A / Free",'Parade Entries'!L79,0)</f>
        <v>0</v>
      </c>
      <c r="K78" s="156">
        <f>IF('Parade Entries'!$G79="Section A / Free",'Parade Entries'!M79,0)</f>
        <v>0</v>
      </c>
      <c r="L78" s="156">
        <f>IF('Parade Entries'!$G79="Section A / Free",'Parade Entries'!N79,0)</f>
        <v>0</v>
      </c>
      <c r="M78" s="156">
        <f>IF('Parade Entries'!$G79="Section A / Free",'Parade Entries'!O79,0)</f>
        <v>0</v>
      </c>
      <c r="N78" s="156">
        <f>IF('Parade Entries'!$G79="Section A / Free",'Parade Entries'!P79,0)</f>
        <v>0</v>
      </c>
      <c r="O78" s="156">
        <f>IF('Parade Entries'!$G79="Section A / Free",'Parade Entries'!Q79,0)</f>
        <v>0</v>
      </c>
      <c r="P78" s="156">
        <f>IF('Parade Entries'!$G79="Section A / Free",'Parade Entries'!R79,0)</f>
        <v>0</v>
      </c>
      <c r="Q78" s="156">
        <f>IF('Parade Entries'!$G79="Section A / Free",'Parade Entries'!S79,0)</f>
        <v>0</v>
      </c>
      <c r="R78" s="156">
        <f>IF('Parade Entries'!$G79="Section A / Free",'Parade Entries'!T79,0)</f>
        <v>0</v>
      </c>
      <c r="S78" s="271">
        <f>IF('Parade Entries'!$G79="Section A / Free",'Parade Entries'!U79,0)</f>
        <v>0</v>
      </c>
      <c r="T78" s="271">
        <f>IF('Parade Entries'!$G79="Section A / Free",'Parade Entries'!W79,0)</f>
        <v>0</v>
      </c>
      <c r="U78" s="271">
        <f>IF('Parade Entries'!$G79="Section A / Free",'Parade Entries'!X79,0)</f>
        <v>0</v>
      </c>
      <c r="V78" s="271">
        <f>IF('Parade Entries'!$G79="Section A / Free",'Parade Entries'!V79,0)</f>
        <v>0</v>
      </c>
      <c r="W78" s="272">
        <f>IF('Parade Entries'!$G79="Section A / Free",'Parade Entries'!Y79,0)</f>
        <v>0</v>
      </c>
      <c r="X78" s="271">
        <f>IF('Parade Entries'!$G79="Section A / Free",'Parade Entries'!Z79,0)</f>
        <v>0</v>
      </c>
      <c r="Y78" s="272">
        <f>IF('Parade Entries'!$G79="Section A / Free",'Parade Entries'!AA79,0)</f>
        <v>0</v>
      </c>
      <c r="Z78" s="271">
        <f>IF('Parade Entries'!$G79="Section A / Free",'Parade Entries'!AB79,0)</f>
        <v>0</v>
      </c>
      <c r="AA78" s="272">
        <f>IF('Parade Entries'!$G79="Section A / Free",'Parade Entries'!AC79,0)</f>
        <v>0</v>
      </c>
      <c r="AB78" s="156">
        <f>IF('Parade Entries'!$G79="Section A / Free",'Parade Entries'!AD79,0)</f>
        <v>0</v>
      </c>
      <c r="AC78" s="156">
        <f>IF('Parade Entries'!$G79="Section A / Free",'Parade Entries'!AE79,0)</f>
        <v>0</v>
      </c>
      <c r="AD78" s="156">
        <f>IF('Parade Entries'!$G79="Section A / Free",'Parade Entries'!AF79,0)</f>
        <v>0</v>
      </c>
    </row>
    <row r="79" spans="2:30" ht="18" x14ac:dyDescent="0.25">
      <c r="B79" s="156">
        <f>IF('Parade Entries'!$G80="Section A / Free",'Parade Entries'!B80,0)</f>
        <v>0</v>
      </c>
      <c r="C79" s="233">
        <f>IF('Parade Entries'!$G80="Section A / Free",'Parade Entries'!E80,0)</f>
        <v>0</v>
      </c>
      <c r="D79" s="269">
        <f>IF('Parade Entries'!$G80="Section A / Free",'Parade Entries'!F80,0)</f>
        <v>0</v>
      </c>
      <c r="E79" s="156">
        <f>IF('Parade Entries'!$G80="Section A / Free",'Parade Entries'!G80,0)</f>
        <v>0</v>
      </c>
      <c r="F79" s="156">
        <f>IF('Parade Entries'!$G80="Section A / Free",'Parade Entries'!H80,0)</f>
        <v>0</v>
      </c>
      <c r="G79" s="156">
        <f>IF('Parade Entries'!$G80="Section A / Free",'Parade Entries'!I80,0)</f>
        <v>0</v>
      </c>
      <c r="H79" s="156">
        <f>IF('Parade Entries'!$G80="Section A / Free",'Parade Entries'!J80,0)</f>
        <v>0</v>
      </c>
      <c r="I79" s="268">
        <f>IF('Parade Entries'!$G80="Section A / Free",'Parade Entries'!K80,0)</f>
        <v>0</v>
      </c>
      <c r="J79" s="156">
        <f>IF('Parade Entries'!$G80="Section A / Free",'Parade Entries'!L80,0)</f>
        <v>0</v>
      </c>
      <c r="K79" s="156">
        <f>IF('Parade Entries'!$G80="Section A / Free",'Parade Entries'!M80,0)</f>
        <v>0</v>
      </c>
      <c r="L79" s="156">
        <f>IF('Parade Entries'!$G80="Section A / Free",'Parade Entries'!N80,0)</f>
        <v>0</v>
      </c>
      <c r="M79" s="156">
        <f>IF('Parade Entries'!$G80="Section A / Free",'Parade Entries'!O80,0)</f>
        <v>0</v>
      </c>
      <c r="N79" s="156">
        <f>IF('Parade Entries'!$G80="Section A / Free",'Parade Entries'!P80,0)</f>
        <v>0</v>
      </c>
      <c r="O79" s="156">
        <f>IF('Parade Entries'!$G80="Section A / Free",'Parade Entries'!Q80,0)</f>
        <v>0</v>
      </c>
      <c r="P79" s="156">
        <f>IF('Parade Entries'!$G80="Section A / Free",'Parade Entries'!R80,0)</f>
        <v>0</v>
      </c>
      <c r="Q79" s="156">
        <f>IF('Parade Entries'!$G80="Section A / Free",'Parade Entries'!S80,0)</f>
        <v>0</v>
      </c>
      <c r="R79" s="156">
        <f>IF('Parade Entries'!$G80="Section A / Free",'Parade Entries'!T80,0)</f>
        <v>0</v>
      </c>
      <c r="S79" s="271">
        <f>IF('Parade Entries'!$G80="Section A / Free",'Parade Entries'!U80,0)</f>
        <v>0</v>
      </c>
      <c r="T79" s="271">
        <f>IF('Parade Entries'!$G80="Section A / Free",'Parade Entries'!W80,0)</f>
        <v>0</v>
      </c>
      <c r="U79" s="271">
        <f>IF('Parade Entries'!$G80="Section A / Free",'Parade Entries'!X80,0)</f>
        <v>0</v>
      </c>
      <c r="V79" s="271">
        <f>IF('Parade Entries'!$G80="Section A / Free",'Parade Entries'!V80,0)</f>
        <v>0</v>
      </c>
      <c r="W79" s="272">
        <f>IF('Parade Entries'!$G80="Section A / Free",'Parade Entries'!Y80,0)</f>
        <v>0</v>
      </c>
      <c r="X79" s="271">
        <f>IF('Parade Entries'!$G80="Section A / Free",'Parade Entries'!Z80,0)</f>
        <v>0</v>
      </c>
      <c r="Y79" s="272">
        <f>IF('Parade Entries'!$G80="Section A / Free",'Parade Entries'!AA80,0)</f>
        <v>0</v>
      </c>
      <c r="Z79" s="271">
        <f>IF('Parade Entries'!$G80="Section A / Free",'Parade Entries'!AB80,0)</f>
        <v>0</v>
      </c>
      <c r="AA79" s="272">
        <f>IF('Parade Entries'!$G80="Section A / Free",'Parade Entries'!AC80,0)</f>
        <v>0</v>
      </c>
      <c r="AB79" s="156">
        <f>IF('Parade Entries'!$G80="Section A / Free",'Parade Entries'!AD80,0)</f>
        <v>0</v>
      </c>
      <c r="AC79" s="156">
        <f>IF('Parade Entries'!$G80="Section A / Free",'Parade Entries'!AE80,0)</f>
        <v>0</v>
      </c>
      <c r="AD79" s="156">
        <f>IF('Parade Entries'!$G80="Section A / Free",'Parade Entries'!AF80,0)</f>
        <v>0</v>
      </c>
    </row>
    <row r="80" spans="2:30" ht="18" x14ac:dyDescent="0.25">
      <c r="B80" s="156">
        <f>IF('Parade Entries'!$G81="Section A / Free",'Parade Entries'!B81,0)</f>
        <v>0</v>
      </c>
      <c r="C80" s="233">
        <f>IF('Parade Entries'!$G81="Section A / Free",'Parade Entries'!E81,0)</f>
        <v>0</v>
      </c>
      <c r="D80" s="269">
        <f>IF('Parade Entries'!$G81="Section A / Free",'Parade Entries'!F81,0)</f>
        <v>0</v>
      </c>
      <c r="E80" s="156">
        <f>IF('Parade Entries'!$G81="Section A / Free",'Parade Entries'!G81,0)</f>
        <v>0</v>
      </c>
      <c r="F80" s="156">
        <f>IF('Parade Entries'!$G81="Section A / Free",'Parade Entries'!H81,0)</f>
        <v>0</v>
      </c>
      <c r="G80" s="156">
        <f>IF('Parade Entries'!$G81="Section A / Free",'Parade Entries'!I81,0)</f>
        <v>0</v>
      </c>
      <c r="H80" s="156">
        <f>IF('Parade Entries'!$G81="Section A / Free",'Parade Entries'!J81,0)</f>
        <v>0</v>
      </c>
      <c r="I80" s="268">
        <f>IF('Parade Entries'!$G81="Section A / Free",'Parade Entries'!K81,0)</f>
        <v>0</v>
      </c>
      <c r="J80" s="156">
        <f>IF('Parade Entries'!$G81="Section A / Free",'Parade Entries'!L81,0)</f>
        <v>0</v>
      </c>
      <c r="K80" s="156">
        <f>IF('Parade Entries'!$G81="Section A / Free",'Parade Entries'!M81,0)</f>
        <v>0</v>
      </c>
      <c r="L80" s="156">
        <f>IF('Parade Entries'!$G81="Section A / Free",'Parade Entries'!N81,0)</f>
        <v>0</v>
      </c>
      <c r="M80" s="156">
        <f>IF('Parade Entries'!$G81="Section A / Free",'Parade Entries'!O81,0)</f>
        <v>0</v>
      </c>
      <c r="N80" s="156">
        <f>IF('Parade Entries'!$G81="Section A / Free",'Parade Entries'!P81,0)</f>
        <v>0</v>
      </c>
      <c r="O80" s="156">
        <f>IF('Parade Entries'!$G81="Section A / Free",'Parade Entries'!Q81,0)</f>
        <v>0</v>
      </c>
      <c r="P80" s="156">
        <f>IF('Parade Entries'!$G81="Section A / Free",'Parade Entries'!R81,0)</f>
        <v>0</v>
      </c>
      <c r="Q80" s="156">
        <f>IF('Parade Entries'!$G81="Section A / Free",'Parade Entries'!S81,0)</f>
        <v>0</v>
      </c>
      <c r="R80" s="156">
        <f>IF('Parade Entries'!$G81="Section A / Free",'Parade Entries'!T81,0)</f>
        <v>0</v>
      </c>
      <c r="S80" s="271">
        <f>IF('Parade Entries'!$G81="Section A / Free",'Parade Entries'!U81,0)</f>
        <v>0</v>
      </c>
      <c r="T80" s="271">
        <f>IF('Parade Entries'!$G81="Section A / Free",'Parade Entries'!W81,0)</f>
        <v>0</v>
      </c>
      <c r="U80" s="271">
        <f>IF('Parade Entries'!$G81="Section A / Free",'Parade Entries'!X81,0)</f>
        <v>0</v>
      </c>
      <c r="V80" s="271">
        <f>IF('Parade Entries'!$G81="Section A / Free",'Parade Entries'!V81,0)</f>
        <v>0</v>
      </c>
      <c r="W80" s="272">
        <f>IF('Parade Entries'!$G81="Section A / Free",'Parade Entries'!Y81,0)</f>
        <v>0</v>
      </c>
      <c r="X80" s="271">
        <f>IF('Parade Entries'!$G81="Section A / Free",'Parade Entries'!Z81,0)</f>
        <v>0</v>
      </c>
      <c r="Y80" s="272">
        <f>IF('Parade Entries'!$G81="Section A / Free",'Parade Entries'!AA81,0)</f>
        <v>0</v>
      </c>
      <c r="Z80" s="271">
        <f>IF('Parade Entries'!$G81="Section A / Free",'Parade Entries'!AB81,0)</f>
        <v>0</v>
      </c>
      <c r="AA80" s="272">
        <f>IF('Parade Entries'!$G81="Section A / Free",'Parade Entries'!AC81,0)</f>
        <v>0</v>
      </c>
      <c r="AB80" s="156">
        <f>IF('Parade Entries'!$G81="Section A / Free",'Parade Entries'!AD81,0)</f>
        <v>0</v>
      </c>
      <c r="AC80" s="156">
        <f>IF('Parade Entries'!$G81="Section A / Free",'Parade Entries'!AE81,0)</f>
        <v>0</v>
      </c>
      <c r="AD80" s="156">
        <f>IF('Parade Entries'!$G81="Section A / Free",'Parade Entries'!AF81,0)</f>
        <v>0</v>
      </c>
    </row>
    <row r="81" spans="2:30" ht="18" x14ac:dyDescent="0.25">
      <c r="B81" s="156">
        <f>IF('Parade Entries'!$G82="Section A / Free",'Parade Entries'!B82,0)</f>
        <v>0</v>
      </c>
      <c r="C81" s="233">
        <f>IF('Parade Entries'!$G82="Section A / Free",'Parade Entries'!E82,0)</f>
        <v>0</v>
      </c>
      <c r="D81" s="269">
        <f>IF('Parade Entries'!$G82="Section A / Free",'Parade Entries'!F82,0)</f>
        <v>0</v>
      </c>
      <c r="E81" s="156">
        <f>IF('Parade Entries'!$G82="Section A / Free",'Parade Entries'!G82,0)</f>
        <v>0</v>
      </c>
      <c r="F81" s="156">
        <f>IF('Parade Entries'!$G82="Section A / Free",'Parade Entries'!H82,0)</f>
        <v>0</v>
      </c>
      <c r="G81" s="156">
        <f>IF('Parade Entries'!$G82="Section A / Free",'Parade Entries'!I82,0)</f>
        <v>0</v>
      </c>
      <c r="H81" s="156">
        <f>IF('Parade Entries'!$G82="Section A / Free",'Parade Entries'!J82,0)</f>
        <v>0</v>
      </c>
      <c r="I81" s="268">
        <f>IF('Parade Entries'!$G82="Section A / Free",'Parade Entries'!K82,0)</f>
        <v>0</v>
      </c>
      <c r="J81" s="156">
        <f>IF('Parade Entries'!$G82="Section A / Free",'Parade Entries'!L82,0)</f>
        <v>0</v>
      </c>
      <c r="K81" s="156">
        <f>IF('Parade Entries'!$G82="Section A / Free",'Parade Entries'!M82,0)</f>
        <v>0</v>
      </c>
      <c r="L81" s="156">
        <f>IF('Parade Entries'!$G82="Section A / Free",'Parade Entries'!N82,0)</f>
        <v>0</v>
      </c>
      <c r="M81" s="156">
        <f>IF('Parade Entries'!$G82="Section A / Free",'Parade Entries'!O82,0)</f>
        <v>0</v>
      </c>
      <c r="N81" s="156">
        <f>IF('Parade Entries'!$G82="Section A / Free",'Parade Entries'!P82,0)</f>
        <v>0</v>
      </c>
      <c r="O81" s="156">
        <f>IF('Parade Entries'!$G82="Section A / Free",'Parade Entries'!Q82,0)</f>
        <v>0</v>
      </c>
      <c r="P81" s="156">
        <f>IF('Parade Entries'!$G82="Section A / Free",'Parade Entries'!R82,0)</f>
        <v>0</v>
      </c>
      <c r="Q81" s="156">
        <f>IF('Parade Entries'!$G82="Section A / Free",'Parade Entries'!S82,0)</f>
        <v>0</v>
      </c>
      <c r="R81" s="156">
        <f>IF('Parade Entries'!$G82="Section A / Free",'Parade Entries'!T82,0)</f>
        <v>0</v>
      </c>
      <c r="S81" s="271">
        <f>IF('Parade Entries'!$G82="Section A / Free",'Parade Entries'!U82,0)</f>
        <v>0</v>
      </c>
      <c r="T81" s="271">
        <f>IF('Parade Entries'!$G82="Section A / Free",'Parade Entries'!W82,0)</f>
        <v>0</v>
      </c>
      <c r="U81" s="271">
        <f>IF('Parade Entries'!$G82="Section A / Free",'Parade Entries'!X82,0)</f>
        <v>0</v>
      </c>
      <c r="V81" s="271">
        <f>IF('Parade Entries'!$G82="Section A / Free",'Parade Entries'!V82,0)</f>
        <v>0</v>
      </c>
      <c r="W81" s="272">
        <f>IF('Parade Entries'!$G82="Section A / Free",'Parade Entries'!Y82,0)</f>
        <v>0</v>
      </c>
      <c r="X81" s="271">
        <f>IF('Parade Entries'!$G82="Section A / Free",'Parade Entries'!Z82,0)</f>
        <v>0</v>
      </c>
      <c r="Y81" s="272">
        <f>IF('Parade Entries'!$G82="Section A / Free",'Parade Entries'!AA82,0)</f>
        <v>0</v>
      </c>
      <c r="Z81" s="271">
        <f>IF('Parade Entries'!$G82="Section A / Free",'Parade Entries'!AB82,0)</f>
        <v>0</v>
      </c>
      <c r="AA81" s="272">
        <f>IF('Parade Entries'!$G82="Section A / Free",'Parade Entries'!AC82,0)</f>
        <v>0</v>
      </c>
      <c r="AB81" s="156">
        <f>IF('Parade Entries'!$G82="Section A / Free",'Parade Entries'!AD82,0)</f>
        <v>0</v>
      </c>
      <c r="AC81" s="156">
        <f>IF('Parade Entries'!$G82="Section A / Free",'Parade Entries'!AE82,0)</f>
        <v>0</v>
      </c>
      <c r="AD81" s="156">
        <f>IF('Parade Entries'!$G82="Section A / Free",'Parade Entries'!AF82,0)</f>
        <v>0</v>
      </c>
    </row>
    <row r="82" spans="2:30" ht="18" x14ac:dyDescent="0.25">
      <c r="B82" s="156">
        <f>IF('Parade Entries'!$G83="Section A / Free",'Parade Entries'!B83,0)</f>
        <v>0</v>
      </c>
      <c r="C82" s="233">
        <f>IF('Parade Entries'!$G83="Section A / Free",'Parade Entries'!E83,0)</f>
        <v>0</v>
      </c>
      <c r="D82" s="269">
        <f>IF('Parade Entries'!$G83="Section A / Free",'Parade Entries'!F83,0)</f>
        <v>0</v>
      </c>
      <c r="E82" s="156">
        <f>IF('Parade Entries'!$G83="Section A / Free",'Parade Entries'!G83,0)</f>
        <v>0</v>
      </c>
      <c r="F82" s="156">
        <f>IF('Parade Entries'!$G83="Section A / Free",'Parade Entries'!H83,0)</f>
        <v>0</v>
      </c>
      <c r="G82" s="156">
        <f>IF('Parade Entries'!$G83="Section A / Free",'Parade Entries'!I83,0)</f>
        <v>0</v>
      </c>
      <c r="H82" s="156">
        <f>IF('Parade Entries'!$G83="Section A / Free",'Parade Entries'!J83,0)</f>
        <v>0</v>
      </c>
      <c r="I82" s="268">
        <f>IF('Parade Entries'!$G83="Section A / Free",'Parade Entries'!K83,0)</f>
        <v>0</v>
      </c>
      <c r="J82" s="156">
        <f>IF('Parade Entries'!$G83="Section A / Free",'Parade Entries'!L83,0)</f>
        <v>0</v>
      </c>
      <c r="K82" s="156">
        <f>IF('Parade Entries'!$G83="Section A / Free",'Parade Entries'!M83,0)</f>
        <v>0</v>
      </c>
      <c r="L82" s="156">
        <f>IF('Parade Entries'!$G83="Section A / Free",'Parade Entries'!N83,0)</f>
        <v>0</v>
      </c>
      <c r="M82" s="156">
        <f>IF('Parade Entries'!$G83="Section A / Free",'Parade Entries'!O83,0)</f>
        <v>0</v>
      </c>
      <c r="N82" s="156">
        <f>IF('Parade Entries'!$G83="Section A / Free",'Parade Entries'!P83,0)</f>
        <v>0</v>
      </c>
      <c r="O82" s="156">
        <f>IF('Parade Entries'!$G83="Section A / Free",'Parade Entries'!Q83,0)</f>
        <v>0</v>
      </c>
      <c r="P82" s="156">
        <f>IF('Parade Entries'!$G83="Section A / Free",'Parade Entries'!R83,0)</f>
        <v>0</v>
      </c>
      <c r="Q82" s="156">
        <f>IF('Parade Entries'!$G83="Section A / Free",'Parade Entries'!S83,0)</f>
        <v>0</v>
      </c>
      <c r="R82" s="156">
        <f>IF('Parade Entries'!$G83="Section A / Free",'Parade Entries'!T83,0)</f>
        <v>0</v>
      </c>
      <c r="S82" s="271">
        <f>IF('Parade Entries'!$G83="Section A / Free",'Parade Entries'!U83,0)</f>
        <v>0</v>
      </c>
      <c r="T82" s="271">
        <f>IF('Parade Entries'!$G83="Section A / Free",'Parade Entries'!W83,0)</f>
        <v>0</v>
      </c>
      <c r="U82" s="271">
        <f>IF('Parade Entries'!$G83="Section A / Free",'Parade Entries'!X83,0)</f>
        <v>0</v>
      </c>
      <c r="V82" s="271">
        <f>IF('Parade Entries'!$G83="Section A / Free",'Parade Entries'!V83,0)</f>
        <v>0</v>
      </c>
      <c r="W82" s="272">
        <f>IF('Parade Entries'!$G83="Section A / Free",'Parade Entries'!Y83,0)</f>
        <v>0</v>
      </c>
      <c r="X82" s="271">
        <f>IF('Parade Entries'!$G83="Section A / Free",'Parade Entries'!Z83,0)</f>
        <v>0</v>
      </c>
      <c r="Y82" s="272">
        <f>IF('Parade Entries'!$G83="Section A / Free",'Parade Entries'!AA83,0)</f>
        <v>0</v>
      </c>
      <c r="Z82" s="271">
        <f>IF('Parade Entries'!$G83="Section A / Free",'Parade Entries'!AB83,0)</f>
        <v>0</v>
      </c>
      <c r="AA82" s="272">
        <f>IF('Parade Entries'!$G83="Section A / Free",'Parade Entries'!AC83,0)</f>
        <v>0</v>
      </c>
      <c r="AB82" s="156">
        <f>IF('Parade Entries'!$G83="Section A / Free",'Parade Entries'!AD83,0)</f>
        <v>0</v>
      </c>
      <c r="AC82" s="156">
        <f>IF('Parade Entries'!$G83="Section A / Free",'Parade Entries'!AE83,0)</f>
        <v>0</v>
      </c>
      <c r="AD82" s="156">
        <f>IF('Parade Entries'!$G83="Section A / Free",'Parade Entries'!AF83,0)</f>
        <v>0</v>
      </c>
    </row>
    <row r="83" spans="2:30" ht="18" x14ac:dyDescent="0.25">
      <c r="B83" s="156">
        <f>IF('Parade Entries'!$G84="Section A / Free",'Parade Entries'!B84,0)</f>
        <v>0</v>
      </c>
      <c r="C83" s="233">
        <f>IF('Parade Entries'!$G84="Section A / Free",'Parade Entries'!E84,0)</f>
        <v>0</v>
      </c>
      <c r="D83" s="269">
        <f>IF('Parade Entries'!$G84="Section A / Free",'Parade Entries'!F84,0)</f>
        <v>0</v>
      </c>
      <c r="E83" s="156">
        <f>IF('Parade Entries'!$G84="Section A / Free",'Parade Entries'!G84,0)</f>
        <v>0</v>
      </c>
      <c r="F83" s="156">
        <f>IF('Parade Entries'!$G84="Section A / Free",'Parade Entries'!H84,0)</f>
        <v>0</v>
      </c>
      <c r="G83" s="156">
        <f>IF('Parade Entries'!$G84="Section A / Free",'Parade Entries'!I84,0)</f>
        <v>0</v>
      </c>
      <c r="H83" s="156">
        <f>IF('Parade Entries'!$G84="Section A / Free",'Parade Entries'!J84,0)</f>
        <v>0</v>
      </c>
      <c r="I83" s="268">
        <f>IF('Parade Entries'!$G84="Section A / Free",'Parade Entries'!K84,0)</f>
        <v>0</v>
      </c>
      <c r="J83" s="156">
        <f>IF('Parade Entries'!$G84="Section A / Free",'Parade Entries'!L84,0)</f>
        <v>0</v>
      </c>
      <c r="K83" s="156">
        <f>IF('Parade Entries'!$G84="Section A / Free",'Parade Entries'!M84,0)</f>
        <v>0</v>
      </c>
      <c r="L83" s="156">
        <f>IF('Parade Entries'!$G84="Section A / Free",'Parade Entries'!N84,0)</f>
        <v>0</v>
      </c>
      <c r="M83" s="156">
        <f>IF('Parade Entries'!$G84="Section A / Free",'Parade Entries'!O84,0)</f>
        <v>0</v>
      </c>
      <c r="N83" s="156">
        <f>IF('Parade Entries'!$G84="Section A / Free",'Parade Entries'!P84,0)</f>
        <v>0</v>
      </c>
      <c r="O83" s="156">
        <f>IF('Parade Entries'!$G84="Section A / Free",'Parade Entries'!Q84,0)</f>
        <v>0</v>
      </c>
      <c r="P83" s="156">
        <f>IF('Parade Entries'!$G84="Section A / Free",'Parade Entries'!R84,0)</f>
        <v>0</v>
      </c>
      <c r="Q83" s="156">
        <f>IF('Parade Entries'!$G84="Section A / Free",'Parade Entries'!S84,0)</f>
        <v>0</v>
      </c>
      <c r="R83" s="156">
        <f>IF('Parade Entries'!$G84="Section A / Free",'Parade Entries'!T84,0)</f>
        <v>0</v>
      </c>
      <c r="S83" s="271">
        <f>IF('Parade Entries'!$G84="Section A / Free",'Parade Entries'!U84,0)</f>
        <v>0</v>
      </c>
      <c r="T83" s="271">
        <f>IF('Parade Entries'!$G84="Section A / Free",'Parade Entries'!W84,0)</f>
        <v>0</v>
      </c>
      <c r="U83" s="271">
        <f>IF('Parade Entries'!$G84="Section A / Free",'Parade Entries'!X84,0)</f>
        <v>0</v>
      </c>
      <c r="V83" s="271">
        <f>IF('Parade Entries'!$G84="Section A / Free",'Parade Entries'!V84,0)</f>
        <v>0</v>
      </c>
      <c r="W83" s="272">
        <f>IF('Parade Entries'!$G84="Section A / Free",'Parade Entries'!Y84,0)</f>
        <v>0</v>
      </c>
      <c r="X83" s="271">
        <f>IF('Parade Entries'!$G84="Section A / Free",'Parade Entries'!Z84,0)</f>
        <v>0</v>
      </c>
      <c r="Y83" s="272">
        <f>IF('Parade Entries'!$G84="Section A / Free",'Parade Entries'!AA84,0)</f>
        <v>0</v>
      </c>
      <c r="Z83" s="271">
        <f>IF('Parade Entries'!$G84="Section A / Free",'Parade Entries'!AB84,0)</f>
        <v>0</v>
      </c>
      <c r="AA83" s="272">
        <f>IF('Parade Entries'!$G84="Section A / Free",'Parade Entries'!AC84,0)</f>
        <v>0</v>
      </c>
      <c r="AB83" s="156">
        <f>IF('Parade Entries'!$G84="Section A / Free",'Parade Entries'!AD84,0)</f>
        <v>0</v>
      </c>
      <c r="AC83" s="156">
        <f>IF('Parade Entries'!$G84="Section A / Free",'Parade Entries'!AE84,0)</f>
        <v>0</v>
      </c>
      <c r="AD83" s="156">
        <f>IF('Parade Entries'!$G84="Section A / Free",'Parade Entries'!AF84,0)</f>
        <v>0</v>
      </c>
    </row>
    <row r="84" spans="2:30" ht="18" x14ac:dyDescent="0.25">
      <c r="B84" s="156">
        <f>IF('Parade Entries'!$G85="Section A / Free",'Parade Entries'!B85,0)</f>
        <v>0</v>
      </c>
      <c r="C84" s="233">
        <f>IF('Parade Entries'!$G85="Section A / Free",'Parade Entries'!E85,0)</f>
        <v>0</v>
      </c>
      <c r="D84" s="269">
        <f>IF('Parade Entries'!$G85="Section A / Free",'Parade Entries'!F85,0)</f>
        <v>0</v>
      </c>
      <c r="E84" s="156">
        <f>IF('Parade Entries'!$G85="Section A / Free",'Parade Entries'!G85,0)</f>
        <v>0</v>
      </c>
      <c r="F84" s="156">
        <f>IF('Parade Entries'!$G85="Section A / Free",'Parade Entries'!H85,0)</f>
        <v>0</v>
      </c>
      <c r="G84" s="156">
        <f>IF('Parade Entries'!$G85="Section A / Free",'Parade Entries'!I85,0)</f>
        <v>0</v>
      </c>
      <c r="H84" s="156">
        <f>IF('Parade Entries'!$G85="Section A / Free",'Parade Entries'!J85,0)</f>
        <v>0</v>
      </c>
      <c r="I84" s="268">
        <f>IF('Parade Entries'!$G85="Section A / Free",'Parade Entries'!K85,0)</f>
        <v>0</v>
      </c>
      <c r="J84" s="156">
        <f>IF('Parade Entries'!$G85="Section A / Free",'Parade Entries'!L85,0)</f>
        <v>0</v>
      </c>
      <c r="K84" s="156">
        <f>IF('Parade Entries'!$G85="Section A / Free",'Parade Entries'!M85,0)</f>
        <v>0</v>
      </c>
      <c r="L84" s="156">
        <f>IF('Parade Entries'!$G85="Section A / Free",'Parade Entries'!N85,0)</f>
        <v>0</v>
      </c>
      <c r="M84" s="156">
        <f>IF('Parade Entries'!$G85="Section A / Free",'Parade Entries'!O85,0)</f>
        <v>0</v>
      </c>
      <c r="N84" s="156">
        <f>IF('Parade Entries'!$G85="Section A / Free",'Parade Entries'!P85,0)</f>
        <v>0</v>
      </c>
      <c r="O84" s="156">
        <f>IF('Parade Entries'!$G85="Section A / Free",'Parade Entries'!Q85,0)</f>
        <v>0</v>
      </c>
      <c r="P84" s="156">
        <f>IF('Parade Entries'!$G85="Section A / Free",'Parade Entries'!R85,0)</f>
        <v>0</v>
      </c>
      <c r="Q84" s="156">
        <f>IF('Parade Entries'!$G85="Section A / Free",'Parade Entries'!S85,0)</f>
        <v>0</v>
      </c>
      <c r="R84" s="156">
        <f>IF('Parade Entries'!$G85="Section A / Free",'Parade Entries'!T85,0)</f>
        <v>0</v>
      </c>
      <c r="S84" s="271">
        <f>IF('Parade Entries'!$G85="Section A / Free",'Parade Entries'!U85,0)</f>
        <v>0</v>
      </c>
      <c r="T84" s="271">
        <f>IF('Parade Entries'!$G85="Section A / Free",'Parade Entries'!W85,0)</f>
        <v>0</v>
      </c>
      <c r="U84" s="271">
        <f>IF('Parade Entries'!$G85="Section A / Free",'Parade Entries'!X85,0)</f>
        <v>0</v>
      </c>
      <c r="V84" s="271">
        <f>IF('Parade Entries'!$G85="Section A / Free",'Parade Entries'!V85,0)</f>
        <v>0</v>
      </c>
      <c r="W84" s="272">
        <f>IF('Parade Entries'!$G85="Section A / Free",'Parade Entries'!Y85,0)</f>
        <v>0</v>
      </c>
      <c r="X84" s="271">
        <f>IF('Parade Entries'!$G85="Section A / Free",'Parade Entries'!Z85,0)</f>
        <v>0</v>
      </c>
      <c r="Y84" s="272">
        <f>IF('Parade Entries'!$G85="Section A / Free",'Parade Entries'!AA85,0)</f>
        <v>0</v>
      </c>
      <c r="Z84" s="271">
        <f>IF('Parade Entries'!$G85="Section A / Free",'Parade Entries'!AB85,0)</f>
        <v>0</v>
      </c>
      <c r="AA84" s="272">
        <f>IF('Parade Entries'!$G85="Section A / Free",'Parade Entries'!AC85,0)</f>
        <v>0</v>
      </c>
      <c r="AB84" s="156">
        <f>IF('Parade Entries'!$G85="Section A / Free",'Parade Entries'!AD85,0)</f>
        <v>0</v>
      </c>
      <c r="AC84" s="156">
        <f>IF('Parade Entries'!$G85="Section A / Free",'Parade Entries'!AE85,0)</f>
        <v>0</v>
      </c>
      <c r="AD84" s="156">
        <f>IF('Parade Entries'!$G85="Section A / Free",'Parade Entries'!AF85,0)</f>
        <v>0</v>
      </c>
    </row>
    <row r="85" spans="2:30" ht="18" x14ac:dyDescent="0.25">
      <c r="B85" s="156">
        <f>IF('Parade Entries'!$G86="Section A / Free",'Parade Entries'!B86,0)</f>
        <v>0</v>
      </c>
      <c r="C85" s="233">
        <f>IF('Parade Entries'!$G86="Section A / Free",'Parade Entries'!E86,0)</f>
        <v>0</v>
      </c>
      <c r="D85" s="269">
        <f>IF('Parade Entries'!$G86="Section A / Free",'Parade Entries'!F86,0)</f>
        <v>0</v>
      </c>
      <c r="E85" s="156">
        <f>IF('Parade Entries'!$G86="Section A / Free",'Parade Entries'!G86,0)</f>
        <v>0</v>
      </c>
      <c r="F85" s="156">
        <f>IF('Parade Entries'!$G86="Section A / Free",'Parade Entries'!H86,0)</f>
        <v>0</v>
      </c>
      <c r="G85" s="156">
        <f>IF('Parade Entries'!$G86="Section A / Free",'Parade Entries'!I86,0)</f>
        <v>0</v>
      </c>
      <c r="H85" s="156">
        <f>IF('Parade Entries'!$G86="Section A / Free",'Parade Entries'!J86,0)</f>
        <v>0</v>
      </c>
      <c r="I85" s="268">
        <f>IF('Parade Entries'!$G86="Section A / Free",'Parade Entries'!K86,0)</f>
        <v>0</v>
      </c>
      <c r="J85" s="156">
        <f>IF('Parade Entries'!$G86="Section A / Free",'Parade Entries'!L86,0)</f>
        <v>0</v>
      </c>
      <c r="K85" s="156">
        <f>IF('Parade Entries'!$G86="Section A / Free",'Parade Entries'!M86,0)</f>
        <v>0</v>
      </c>
      <c r="L85" s="156">
        <f>IF('Parade Entries'!$G86="Section A / Free",'Parade Entries'!N86,0)</f>
        <v>0</v>
      </c>
      <c r="M85" s="156">
        <f>IF('Parade Entries'!$G86="Section A / Free",'Parade Entries'!O86,0)</f>
        <v>0</v>
      </c>
      <c r="N85" s="156">
        <f>IF('Parade Entries'!$G86="Section A / Free",'Parade Entries'!P86,0)</f>
        <v>0</v>
      </c>
      <c r="O85" s="156">
        <f>IF('Parade Entries'!$G86="Section A / Free",'Parade Entries'!Q86,0)</f>
        <v>0</v>
      </c>
      <c r="P85" s="156">
        <f>IF('Parade Entries'!$G86="Section A / Free",'Parade Entries'!R86,0)</f>
        <v>0</v>
      </c>
      <c r="Q85" s="156">
        <f>IF('Parade Entries'!$G86="Section A / Free",'Parade Entries'!S86,0)</f>
        <v>0</v>
      </c>
      <c r="R85" s="156">
        <f>IF('Parade Entries'!$G86="Section A / Free",'Parade Entries'!T86,0)</f>
        <v>0</v>
      </c>
      <c r="S85" s="271">
        <f>IF('Parade Entries'!$G86="Section A / Free",'Parade Entries'!U86,0)</f>
        <v>0</v>
      </c>
      <c r="T85" s="271">
        <f>IF('Parade Entries'!$G86="Section A / Free",'Parade Entries'!W86,0)</f>
        <v>0</v>
      </c>
      <c r="U85" s="271">
        <f>IF('Parade Entries'!$G86="Section A / Free",'Parade Entries'!X86,0)</f>
        <v>0</v>
      </c>
      <c r="V85" s="271">
        <f>IF('Parade Entries'!$G86="Section A / Free",'Parade Entries'!V86,0)</f>
        <v>0</v>
      </c>
      <c r="W85" s="272">
        <f>IF('Parade Entries'!$G86="Section A / Free",'Parade Entries'!Y86,0)</f>
        <v>0</v>
      </c>
      <c r="X85" s="271">
        <f>IF('Parade Entries'!$G86="Section A / Free",'Parade Entries'!Z86,0)</f>
        <v>0</v>
      </c>
      <c r="Y85" s="272">
        <f>IF('Parade Entries'!$G86="Section A / Free",'Parade Entries'!AA86,0)</f>
        <v>0</v>
      </c>
      <c r="Z85" s="271">
        <f>IF('Parade Entries'!$G86="Section A / Free",'Parade Entries'!AB86,0)</f>
        <v>0</v>
      </c>
      <c r="AA85" s="272">
        <f>IF('Parade Entries'!$G86="Section A / Free",'Parade Entries'!AC86,0)</f>
        <v>0</v>
      </c>
      <c r="AB85" s="156">
        <f>IF('Parade Entries'!$G86="Section A / Free",'Parade Entries'!AD86,0)</f>
        <v>0</v>
      </c>
      <c r="AC85" s="156">
        <f>IF('Parade Entries'!$G86="Section A / Free",'Parade Entries'!AE86,0)</f>
        <v>0</v>
      </c>
      <c r="AD85" s="156">
        <f>IF('Parade Entries'!$G86="Section A / Free",'Parade Entries'!AF86,0)</f>
        <v>0</v>
      </c>
    </row>
    <row r="86" spans="2:30" ht="18" x14ac:dyDescent="0.25">
      <c r="B86" s="156">
        <f>IF('Parade Entries'!$G87="Section A / Free",'Parade Entries'!B87,0)</f>
        <v>0</v>
      </c>
      <c r="C86" s="233">
        <f>IF('Parade Entries'!$G87="Section A / Free",'Parade Entries'!E87,0)</f>
        <v>0</v>
      </c>
      <c r="D86" s="269">
        <f>IF('Parade Entries'!$G87="Section A / Free",'Parade Entries'!F87,0)</f>
        <v>0</v>
      </c>
      <c r="E86" s="156">
        <f>IF('Parade Entries'!$G87="Section A / Free",'Parade Entries'!G87,0)</f>
        <v>0</v>
      </c>
      <c r="F86" s="156">
        <f>IF('Parade Entries'!$G87="Section A / Free",'Parade Entries'!H87,0)</f>
        <v>0</v>
      </c>
      <c r="G86" s="156">
        <f>IF('Parade Entries'!$G87="Section A / Free",'Parade Entries'!I87,0)</f>
        <v>0</v>
      </c>
      <c r="H86" s="156">
        <f>IF('Parade Entries'!$G87="Section A / Free",'Parade Entries'!J87,0)</f>
        <v>0</v>
      </c>
      <c r="I86" s="268">
        <f>IF('Parade Entries'!$G87="Section A / Free",'Parade Entries'!K87,0)</f>
        <v>0</v>
      </c>
      <c r="J86" s="156">
        <f>IF('Parade Entries'!$G87="Section A / Free",'Parade Entries'!L87,0)</f>
        <v>0</v>
      </c>
      <c r="K86" s="156">
        <f>IF('Parade Entries'!$G87="Section A / Free",'Parade Entries'!M87,0)</f>
        <v>0</v>
      </c>
      <c r="L86" s="156">
        <f>IF('Parade Entries'!$G87="Section A / Free",'Parade Entries'!N87,0)</f>
        <v>0</v>
      </c>
      <c r="M86" s="156">
        <f>IF('Parade Entries'!$G87="Section A / Free",'Parade Entries'!O87,0)</f>
        <v>0</v>
      </c>
      <c r="N86" s="156">
        <f>IF('Parade Entries'!$G87="Section A / Free",'Parade Entries'!P87,0)</f>
        <v>0</v>
      </c>
      <c r="O86" s="156">
        <f>IF('Parade Entries'!$G87="Section A / Free",'Parade Entries'!Q87,0)</f>
        <v>0</v>
      </c>
      <c r="P86" s="156">
        <f>IF('Parade Entries'!$G87="Section A / Free",'Parade Entries'!R87,0)</f>
        <v>0</v>
      </c>
      <c r="Q86" s="156">
        <f>IF('Parade Entries'!$G87="Section A / Free",'Parade Entries'!S87,0)</f>
        <v>0</v>
      </c>
      <c r="R86" s="156">
        <f>IF('Parade Entries'!$G87="Section A / Free",'Parade Entries'!T87,0)</f>
        <v>0</v>
      </c>
      <c r="S86" s="271">
        <f>IF('Parade Entries'!$G87="Section A / Free",'Parade Entries'!U87,0)</f>
        <v>0</v>
      </c>
      <c r="T86" s="271">
        <f>IF('Parade Entries'!$G87="Section A / Free",'Parade Entries'!W87,0)</f>
        <v>0</v>
      </c>
      <c r="U86" s="271">
        <f>IF('Parade Entries'!$G87="Section A / Free",'Parade Entries'!X87,0)</f>
        <v>0</v>
      </c>
      <c r="V86" s="271">
        <f>IF('Parade Entries'!$G87="Section A / Free",'Parade Entries'!V87,0)</f>
        <v>0</v>
      </c>
      <c r="W86" s="272">
        <f>IF('Parade Entries'!$G87="Section A / Free",'Parade Entries'!Y87,0)</f>
        <v>0</v>
      </c>
      <c r="X86" s="271">
        <f>IF('Parade Entries'!$G87="Section A / Free",'Parade Entries'!Z87,0)</f>
        <v>0</v>
      </c>
      <c r="Y86" s="272">
        <f>IF('Parade Entries'!$G87="Section A / Free",'Parade Entries'!AA87,0)</f>
        <v>0</v>
      </c>
      <c r="Z86" s="271">
        <f>IF('Parade Entries'!$G87="Section A / Free",'Parade Entries'!AB87,0)</f>
        <v>0</v>
      </c>
      <c r="AA86" s="272">
        <f>IF('Parade Entries'!$G87="Section A / Free",'Parade Entries'!AC87,0)</f>
        <v>0</v>
      </c>
      <c r="AB86" s="156">
        <f>IF('Parade Entries'!$G87="Section A / Free",'Parade Entries'!AD87,0)</f>
        <v>0</v>
      </c>
      <c r="AC86" s="156">
        <f>IF('Parade Entries'!$G87="Section A / Free",'Parade Entries'!AE87,0)</f>
        <v>0</v>
      </c>
      <c r="AD86" s="156">
        <f>IF('Parade Entries'!$G87="Section A / Free",'Parade Entries'!AF87,0)</f>
        <v>0</v>
      </c>
    </row>
    <row r="87" spans="2:30" ht="18" x14ac:dyDescent="0.25">
      <c r="B87" s="156">
        <f>IF('Parade Entries'!$G88="Section A / Free",'Parade Entries'!B88,0)</f>
        <v>0</v>
      </c>
      <c r="C87" s="233">
        <f>IF('Parade Entries'!$G88="Section A / Free",'Parade Entries'!E88,0)</f>
        <v>0</v>
      </c>
      <c r="D87" s="269">
        <f>IF('Parade Entries'!$G88="Section A / Free",'Parade Entries'!F88,0)</f>
        <v>0</v>
      </c>
      <c r="E87" s="156">
        <f>IF('Parade Entries'!$G88="Section A / Free",'Parade Entries'!G88,0)</f>
        <v>0</v>
      </c>
      <c r="F87" s="156">
        <f>IF('Parade Entries'!$G88="Section A / Free",'Parade Entries'!H88,0)</f>
        <v>0</v>
      </c>
      <c r="G87" s="156">
        <f>IF('Parade Entries'!$G88="Section A / Free",'Parade Entries'!I88,0)</f>
        <v>0</v>
      </c>
      <c r="H87" s="156">
        <f>IF('Parade Entries'!$G88="Section A / Free",'Parade Entries'!J88,0)</f>
        <v>0</v>
      </c>
      <c r="I87" s="268">
        <f>IF('Parade Entries'!$G88="Section A / Free",'Parade Entries'!K88,0)</f>
        <v>0</v>
      </c>
      <c r="J87" s="156">
        <f>IF('Parade Entries'!$G88="Section A / Free",'Parade Entries'!L88,0)</f>
        <v>0</v>
      </c>
      <c r="K87" s="156">
        <f>IF('Parade Entries'!$G88="Section A / Free",'Parade Entries'!M88,0)</f>
        <v>0</v>
      </c>
      <c r="L87" s="156">
        <f>IF('Parade Entries'!$G88="Section A / Free",'Parade Entries'!N88,0)</f>
        <v>0</v>
      </c>
      <c r="M87" s="156">
        <f>IF('Parade Entries'!$G88="Section A / Free",'Parade Entries'!O88,0)</f>
        <v>0</v>
      </c>
      <c r="N87" s="156">
        <f>IF('Parade Entries'!$G88="Section A / Free",'Parade Entries'!P88,0)</f>
        <v>0</v>
      </c>
      <c r="O87" s="156">
        <f>IF('Parade Entries'!$G88="Section A / Free",'Parade Entries'!Q88,0)</f>
        <v>0</v>
      </c>
      <c r="P87" s="156">
        <f>IF('Parade Entries'!$G88="Section A / Free",'Parade Entries'!R88,0)</f>
        <v>0</v>
      </c>
      <c r="Q87" s="156">
        <f>IF('Parade Entries'!$G88="Section A / Free",'Parade Entries'!S88,0)</f>
        <v>0</v>
      </c>
      <c r="R87" s="156">
        <f>IF('Parade Entries'!$G88="Section A / Free",'Parade Entries'!T88,0)</f>
        <v>0</v>
      </c>
      <c r="S87" s="271">
        <f>IF('Parade Entries'!$G88="Section A / Free",'Parade Entries'!U88,0)</f>
        <v>0</v>
      </c>
      <c r="T87" s="271">
        <f>IF('Parade Entries'!$G88="Section A / Free",'Parade Entries'!W88,0)</f>
        <v>0</v>
      </c>
      <c r="U87" s="271">
        <f>IF('Parade Entries'!$G88="Section A / Free",'Parade Entries'!X88,0)</f>
        <v>0</v>
      </c>
      <c r="V87" s="271">
        <f>IF('Parade Entries'!$G88="Section A / Free",'Parade Entries'!V88,0)</f>
        <v>0</v>
      </c>
      <c r="W87" s="272">
        <f>IF('Parade Entries'!$G88="Section A / Free",'Parade Entries'!Y88,0)</f>
        <v>0</v>
      </c>
      <c r="X87" s="271">
        <f>IF('Parade Entries'!$G88="Section A / Free",'Parade Entries'!Z88,0)</f>
        <v>0</v>
      </c>
      <c r="Y87" s="272">
        <f>IF('Parade Entries'!$G88="Section A / Free",'Parade Entries'!AA88,0)</f>
        <v>0</v>
      </c>
      <c r="Z87" s="271">
        <f>IF('Parade Entries'!$G88="Section A / Free",'Parade Entries'!AB88,0)</f>
        <v>0</v>
      </c>
      <c r="AA87" s="272">
        <f>IF('Parade Entries'!$G88="Section A / Free",'Parade Entries'!AC88,0)</f>
        <v>0</v>
      </c>
      <c r="AB87" s="156">
        <f>IF('Parade Entries'!$G88="Section A / Free",'Parade Entries'!AD88,0)</f>
        <v>0</v>
      </c>
      <c r="AC87" s="156">
        <f>IF('Parade Entries'!$G88="Section A / Free",'Parade Entries'!AE88,0)</f>
        <v>0</v>
      </c>
      <c r="AD87" s="156">
        <f>IF('Parade Entries'!$G88="Section A / Free",'Parade Entries'!AF88,0)</f>
        <v>0</v>
      </c>
    </row>
    <row r="88" spans="2:30" ht="18" x14ac:dyDescent="0.25">
      <c r="B88" s="156">
        <f>IF('Parade Entries'!$G89="Section A / Free",'Parade Entries'!B89,0)</f>
        <v>0</v>
      </c>
      <c r="C88" s="233">
        <f>IF('Parade Entries'!$G89="Section A / Free",'Parade Entries'!E89,0)</f>
        <v>0</v>
      </c>
      <c r="D88" s="269">
        <f>IF('Parade Entries'!$G89="Section A / Free",'Parade Entries'!F89,0)</f>
        <v>0</v>
      </c>
      <c r="E88" s="156">
        <f>IF('Parade Entries'!$G89="Section A / Free",'Parade Entries'!G89,0)</f>
        <v>0</v>
      </c>
      <c r="F88" s="156">
        <f>IF('Parade Entries'!$G89="Section A / Free",'Parade Entries'!H89,0)</f>
        <v>0</v>
      </c>
      <c r="G88" s="156">
        <f>IF('Parade Entries'!$G89="Section A / Free",'Parade Entries'!I89,0)</f>
        <v>0</v>
      </c>
      <c r="H88" s="156">
        <f>IF('Parade Entries'!$G89="Section A / Free",'Parade Entries'!J89,0)</f>
        <v>0</v>
      </c>
      <c r="I88" s="268">
        <f>IF('Parade Entries'!$G89="Section A / Free",'Parade Entries'!K89,0)</f>
        <v>0</v>
      </c>
      <c r="J88" s="156">
        <f>IF('Parade Entries'!$G89="Section A / Free",'Parade Entries'!L89,0)</f>
        <v>0</v>
      </c>
      <c r="K88" s="156">
        <f>IF('Parade Entries'!$G89="Section A / Free",'Parade Entries'!M89,0)</f>
        <v>0</v>
      </c>
      <c r="L88" s="156">
        <f>IF('Parade Entries'!$G89="Section A / Free",'Parade Entries'!N89,0)</f>
        <v>0</v>
      </c>
      <c r="M88" s="156">
        <f>IF('Parade Entries'!$G89="Section A / Free",'Parade Entries'!O89,0)</f>
        <v>0</v>
      </c>
      <c r="N88" s="156">
        <f>IF('Parade Entries'!$G89="Section A / Free",'Parade Entries'!P89,0)</f>
        <v>0</v>
      </c>
      <c r="O88" s="156">
        <f>IF('Parade Entries'!$G89="Section A / Free",'Parade Entries'!Q89,0)</f>
        <v>0</v>
      </c>
      <c r="P88" s="156">
        <f>IF('Parade Entries'!$G89="Section A / Free",'Parade Entries'!R89,0)</f>
        <v>0</v>
      </c>
      <c r="Q88" s="156">
        <f>IF('Parade Entries'!$G89="Section A / Free",'Parade Entries'!S89,0)</f>
        <v>0</v>
      </c>
      <c r="R88" s="156">
        <f>IF('Parade Entries'!$G89="Section A / Free",'Parade Entries'!T89,0)</f>
        <v>0</v>
      </c>
      <c r="S88" s="271">
        <f>IF('Parade Entries'!$G89="Section A / Free",'Parade Entries'!U89,0)</f>
        <v>0</v>
      </c>
      <c r="T88" s="271">
        <f>IF('Parade Entries'!$G89="Section A / Free",'Parade Entries'!W89,0)</f>
        <v>0</v>
      </c>
      <c r="U88" s="271">
        <f>IF('Parade Entries'!$G89="Section A / Free",'Parade Entries'!X89,0)</f>
        <v>0</v>
      </c>
      <c r="V88" s="271">
        <f>IF('Parade Entries'!$G89="Section A / Free",'Parade Entries'!V89,0)</f>
        <v>0</v>
      </c>
      <c r="W88" s="272">
        <f>IF('Parade Entries'!$G89="Section A / Free",'Parade Entries'!Y89,0)</f>
        <v>0</v>
      </c>
      <c r="X88" s="271">
        <f>IF('Parade Entries'!$G89="Section A / Free",'Parade Entries'!Z89,0)</f>
        <v>0</v>
      </c>
      <c r="Y88" s="272">
        <f>IF('Parade Entries'!$G89="Section A / Free",'Parade Entries'!AA89,0)</f>
        <v>0</v>
      </c>
      <c r="Z88" s="271">
        <f>IF('Parade Entries'!$G89="Section A / Free",'Parade Entries'!AB89,0)</f>
        <v>0</v>
      </c>
      <c r="AA88" s="272">
        <f>IF('Parade Entries'!$G89="Section A / Free",'Parade Entries'!AC89,0)</f>
        <v>0</v>
      </c>
      <c r="AB88" s="156">
        <f>IF('Parade Entries'!$G89="Section A / Free",'Parade Entries'!AD89,0)</f>
        <v>0</v>
      </c>
      <c r="AC88" s="156">
        <f>IF('Parade Entries'!$G89="Section A / Free",'Parade Entries'!AE89,0)</f>
        <v>0</v>
      </c>
      <c r="AD88" s="156">
        <f>IF('Parade Entries'!$G89="Section A / Free",'Parade Entries'!AF89,0)</f>
        <v>0</v>
      </c>
    </row>
    <row r="89" spans="2:30" ht="18" x14ac:dyDescent="0.25">
      <c r="B89" s="156" t="str">
        <f>IF('Parade Entries'!$G90="Section A / Free",'Parade Entries'!B90,0)</f>
        <v>Springfield Police Department</v>
      </c>
      <c r="C89" s="233">
        <f>IF('Parade Entries'!$G90="Section A / Free",'Parade Entries'!E90,0)</f>
        <v>46071</v>
      </c>
      <c r="D89" s="269" t="str">
        <f>IF('Parade Entries'!$G90="Section A / Free",'Parade Entries'!F90,0)</f>
        <v>FREE</v>
      </c>
      <c r="E89" s="156" t="str">
        <f>IF('Parade Entries'!$G90="Section A / Free",'Parade Entries'!G90,0)</f>
        <v>Section A / Free</v>
      </c>
      <c r="F89" s="156" t="str">
        <f>IF('Parade Entries'!$G90="Section A / Free",'Parade Entries'!H90,0)</f>
        <v>Nikki</v>
      </c>
      <c r="G89" s="156" t="str">
        <f>IF('Parade Entries'!$G90="Section A / Free",'Parade Entries'!I90,0)</f>
        <v>Monari</v>
      </c>
      <c r="H89" s="156" t="str">
        <f>IF('Parade Entries'!$G90="Section A / Free",'Parade Entries'!J90,0)</f>
        <v>nikki.monari@springfield.il.us</v>
      </c>
      <c r="I89" s="268">
        <f>IF('Parade Entries'!$G90="Section A / Free",'Parade Entries'!K90,0)</f>
        <v>2177888360</v>
      </c>
      <c r="J89" s="156" t="str">
        <f>IF('Parade Entries'!$G90="Section A / Free",'Parade Entries'!L90,0)</f>
        <v>Springfield Police Department</v>
      </c>
      <c r="K89" s="156">
        <f>IF('Parade Entries'!$G90="Section A / Free",'Parade Entries'!M90,0)</f>
        <v>40</v>
      </c>
      <c r="L89" s="156">
        <f>IF('Parade Entries'!$G90="Section A / Free",'Parade Entries'!N90,0)</f>
        <v>0</v>
      </c>
      <c r="M89" s="156" t="str">
        <f>IF('Parade Entries'!$G90="Section A / Free",'Parade Entries'!O90,0)</f>
        <v>No</v>
      </c>
      <c r="N89" s="156" t="str">
        <f>IF('Parade Entries'!$G90="Section A / Free",'Parade Entries'!P90,0)</f>
        <v>No</v>
      </c>
      <c r="O89" s="156">
        <f>IF('Parade Entries'!$G90="Section A / Free",'Parade Entries'!Q90,0)</f>
        <v>9</v>
      </c>
      <c r="P89" s="156">
        <f>IF('Parade Entries'!$G90="Section A / Free",'Parade Entries'!R90,0)</f>
        <v>0</v>
      </c>
      <c r="Q89" s="156" t="str">
        <f>IF('Parade Entries'!$G90="Section A / Free",'Parade Entries'!S90,0)</f>
        <v>Police Motors (4) - SPD Camaro SPD - Can Am SPD Golf Cart - SPD Squad Car</v>
      </c>
      <c r="R89" s="156" t="str">
        <f>IF('Parade Entries'!$G90="Section A / Free",'Parade Entries'!T90,0)</f>
        <v>Section A / Free</v>
      </c>
      <c r="S89" s="271">
        <f>IF('Parade Entries'!$G90="Section A / Free",'Parade Entries'!U90,0)</f>
        <v>0</v>
      </c>
      <c r="T89" s="271">
        <f>IF('Parade Entries'!$G90="Section A / Free",'Parade Entries'!W90,0)</f>
        <v>0</v>
      </c>
      <c r="U89" s="271">
        <f>IF('Parade Entries'!$G90="Section A / Free",'Parade Entries'!X90,0)</f>
        <v>0</v>
      </c>
      <c r="V89" s="271">
        <f>IF('Parade Entries'!$G90="Section A / Free",'Parade Entries'!V90,0)</f>
        <v>0</v>
      </c>
      <c r="W89" s="272" t="str">
        <f>IF('Parade Entries'!$G90="Section A / Free",'Parade Entries'!Y90,0)</f>
        <v/>
      </c>
      <c r="X89" s="271">
        <f>IF('Parade Entries'!$G90="Section A / Free",'Parade Entries'!Z90,0)</f>
        <v>0</v>
      </c>
      <c r="Y89" s="272" t="str">
        <f>IF('Parade Entries'!$G90="Section A / Free",'Parade Entries'!AA90,0)</f>
        <v/>
      </c>
      <c r="Z89" s="271">
        <f>IF('Parade Entries'!$G90="Section A / Free",'Parade Entries'!AB90,0)</f>
        <v>0</v>
      </c>
      <c r="AA89" s="272" t="e">
        <f>IF('Parade Entries'!$G90="Section A / Free",'Parade Entries'!AC90,0)</f>
        <v>#DIV/0!</v>
      </c>
      <c r="AB89" s="156" t="str">
        <f>IF('Parade Entries'!$G90="Section A / Free",'Parade Entries'!AD90,0)</f>
        <v>Nikki Monari</v>
      </c>
      <c r="AC89" s="156" t="str">
        <f>IF('Parade Entries'!$G90="Section A / Free",'Parade Entries'!AE90,0)</f>
        <v>New Site</v>
      </c>
      <c r="AD89" s="156" t="str">
        <f>IF('Parade Entries'!$G90="Section A / Free",'Parade Entries'!AF90,0)</f>
        <v/>
      </c>
    </row>
    <row r="90" spans="2:30" ht="18" x14ac:dyDescent="0.25">
      <c r="B90" s="156">
        <f>IF('Parade Entries'!$G91="Section A / Free",'Parade Entries'!B91,0)</f>
        <v>0</v>
      </c>
      <c r="C90" s="233">
        <f>IF('Parade Entries'!$G91="Section A / Free",'Parade Entries'!E91,0)</f>
        <v>0</v>
      </c>
      <c r="D90" s="269">
        <f>IF('Parade Entries'!$G91="Section A / Free",'Parade Entries'!F91,0)</f>
        <v>0</v>
      </c>
      <c r="E90" s="156">
        <f>IF('Parade Entries'!$G91="Section A / Free",'Parade Entries'!G91,0)</f>
        <v>0</v>
      </c>
      <c r="F90" s="156">
        <f>IF('Parade Entries'!$G91="Section A / Free",'Parade Entries'!H91,0)</f>
        <v>0</v>
      </c>
      <c r="G90" s="156">
        <f>IF('Parade Entries'!$G91="Section A / Free",'Parade Entries'!I91,0)</f>
        <v>0</v>
      </c>
      <c r="H90" s="156">
        <f>IF('Parade Entries'!$G91="Section A / Free",'Parade Entries'!J91,0)</f>
        <v>0</v>
      </c>
      <c r="I90" s="268">
        <f>IF('Parade Entries'!$G91="Section A / Free",'Parade Entries'!K91,0)</f>
        <v>0</v>
      </c>
      <c r="J90" s="156">
        <f>IF('Parade Entries'!$G91="Section A / Free",'Parade Entries'!L91,0)</f>
        <v>0</v>
      </c>
      <c r="K90" s="156">
        <f>IF('Parade Entries'!$G91="Section A / Free",'Parade Entries'!M91,0)</f>
        <v>0</v>
      </c>
      <c r="L90" s="156">
        <f>IF('Parade Entries'!$G91="Section A / Free",'Parade Entries'!N91,0)</f>
        <v>0</v>
      </c>
      <c r="M90" s="156">
        <f>IF('Parade Entries'!$G91="Section A / Free",'Parade Entries'!O91,0)</f>
        <v>0</v>
      </c>
      <c r="N90" s="156">
        <f>IF('Parade Entries'!$G91="Section A / Free",'Parade Entries'!P91,0)</f>
        <v>0</v>
      </c>
      <c r="O90" s="156">
        <f>IF('Parade Entries'!$G91="Section A / Free",'Parade Entries'!Q91,0)</f>
        <v>0</v>
      </c>
      <c r="P90" s="156">
        <f>IF('Parade Entries'!$G91="Section A / Free",'Parade Entries'!R91,0)</f>
        <v>0</v>
      </c>
      <c r="Q90" s="156">
        <f>IF('Parade Entries'!$G91="Section A / Free",'Parade Entries'!S91,0)</f>
        <v>0</v>
      </c>
      <c r="R90" s="156">
        <f>IF('Parade Entries'!$G91="Section A / Free",'Parade Entries'!T91,0)</f>
        <v>0</v>
      </c>
      <c r="S90" s="271">
        <f>IF('Parade Entries'!$G91="Section A / Free",'Parade Entries'!U91,0)</f>
        <v>0</v>
      </c>
      <c r="T90" s="271">
        <f>IF('Parade Entries'!$G91="Section A / Free",'Parade Entries'!W91,0)</f>
        <v>0</v>
      </c>
      <c r="U90" s="271">
        <f>IF('Parade Entries'!$G91="Section A / Free",'Parade Entries'!X91,0)</f>
        <v>0</v>
      </c>
      <c r="V90" s="271">
        <f>IF('Parade Entries'!$G91="Section A / Free",'Parade Entries'!V91,0)</f>
        <v>0</v>
      </c>
      <c r="W90" s="272">
        <f>IF('Parade Entries'!$G91="Section A / Free",'Parade Entries'!Y91,0)</f>
        <v>0</v>
      </c>
      <c r="X90" s="271">
        <f>IF('Parade Entries'!$G91="Section A / Free",'Parade Entries'!Z91,0)</f>
        <v>0</v>
      </c>
      <c r="Y90" s="272">
        <f>IF('Parade Entries'!$G91="Section A / Free",'Parade Entries'!AA91,0)</f>
        <v>0</v>
      </c>
      <c r="Z90" s="271">
        <f>IF('Parade Entries'!$G91="Section A / Free",'Parade Entries'!AB91,0)</f>
        <v>0</v>
      </c>
      <c r="AA90" s="272">
        <f>IF('Parade Entries'!$G91="Section A / Free",'Parade Entries'!AC91,0)</f>
        <v>0</v>
      </c>
      <c r="AB90" s="156">
        <f>IF('Parade Entries'!$G91="Section A / Free",'Parade Entries'!AD91,0)</f>
        <v>0</v>
      </c>
      <c r="AC90" s="156">
        <f>IF('Parade Entries'!$G91="Section A / Free",'Parade Entries'!AE91,0)</f>
        <v>0</v>
      </c>
      <c r="AD90" s="156">
        <f>IF('Parade Entries'!$G91="Section A / Free",'Parade Entries'!AF91,0)</f>
        <v>0</v>
      </c>
    </row>
    <row r="91" spans="2:30" ht="18" x14ac:dyDescent="0.25">
      <c r="B91" s="156">
        <f>IF('Parade Entries'!$G92="Section A / Free",'Parade Entries'!B92,0)</f>
        <v>0</v>
      </c>
      <c r="C91" s="233">
        <f>IF('Parade Entries'!$G92="Section A / Free",'Parade Entries'!E92,0)</f>
        <v>0</v>
      </c>
      <c r="D91" s="269">
        <f>IF('Parade Entries'!$G92="Section A / Free",'Parade Entries'!F92,0)</f>
        <v>0</v>
      </c>
      <c r="E91" s="156">
        <f>IF('Parade Entries'!$G92="Section A / Free",'Parade Entries'!G92,0)</f>
        <v>0</v>
      </c>
      <c r="F91" s="156">
        <f>IF('Parade Entries'!$G92="Section A / Free",'Parade Entries'!H92,0)</f>
        <v>0</v>
      </c>
      <c r="G91" s="156">
        <f>IF('Parade Entries'!$G92="Section A / Free",'Parade Entries'!I92,0)</f>
        <v>0</v>
      </c>
      <c r="H91" s="156">
        <f>IF('Parade Entries'!$G92="Section A / Free",'Parade Entries'!J92,0)</f>
        <v>0</v>
      </c>
      <c r="I91" s="268">
        <f>IF('Parade Entries'!$G92="Section A / Free",'Parade Entries'!K92,0)</f>
        <v>0</v>
      </c>
      <c r="J91" s="156">
        <f>IF('Parade Entries'!$G92="Section A / Free",'Parade Entries'!L92,0)</f>
        <v>0</v>
      </c>
      <c r="K91" s="156">
        <f>IF('Parade Entries'!$G92="Section A / Free",'Parade Entries'!M92,0)</f>
        <v>0</v>
      </c>
      <c r="L91" s="156">
        <f>IF('Parade Entries'!$G92="Section A / Free",'Parade Entries'!N92,0)</f>
        <v>0</v>
      </c>
      <c r="M91" s="156">
        <f>IF('Parade Entries'!$G92="Section A / Free",'Parade Entries'!O92,0)</f>
        <v>0</v>
      </c>
      <c r="N91" s="156">
        <f>IF('Parade Entries'!$G92="Section A / Free",'Parade Entries'!P92,0)</f>
        <v>0</v>
      </c>
      <c r="O91" s="156">
        <f>IF('Parade Entries'!$G92="Section A / Free",'Parade Entries'!Q92,0)</f>
        <v>0</v>
      </c>
      <c r="P91" s="156">
        <f>IF('Parade Entries'!$G92="Section A / Free",'Parade Entries'!R92,0)</f>
        <v>0</v>
      </c>
      <c r="Q91" s="156">
        <f>IF('Parade Entries'!$G92="Section A / Free",'Parade Entries'!S92,0)</f>
        <v>0</v>
      </c>
      <c r="R91" s="156">
        <f>IF('Parade Entries'!$G92="Section A / Free",'Parade Entries'!T92,0)</f>
        <v>0</v>
      </c>
      <c r="S91" s="271">
        <f>IF('Parade Entries'!$G92="Section A / Free",'Parade Entries'!U92,0)</f>
        <v>0</v>
      </c>
      <c r="T91" s="271">
        <f>IF('Parade Entries'!$G92="Section A / Free",'Parade Entries'!W92,0)</f>
        <v>0</v>
      </c>
      <c r="U91" s="271">
        <f>IF('Parade Entries'!$G92="Section A / Free",'Parade Entries'!X92,0)</f>
        <v>0</v>
      </c>
      <c r="V91" s="271">
        <f>IF('Parade Entries'!$G92="Section A / Free",'Parade Entries'!V92,0)</f>
        <v>0</v>
      </c>
      <c r="W91" s="272">
        <f>IF('Parade Entries'!$G92="Section A / Free",'Parade Entries'!Y92,0)</f>
        <v>0</v>
      </c>
      <c r="X91" s="271">
        <f>IF('Parade Entries'!$G92="Section A / Free",'Parade Entries'!Z92,0)</f>
        <v>0</v>
      </c>
      <c r="Y91" s="272">
        <f>IF('Parade Entries'!$G92="Section A / Free",'Parade Entries'!AA92,0)</f>
        <v>0</v>
      </c>
      <c r="Z91" s="271">
        <f>IF('Parade Entries'!$G92="Section A / Free",'Parade Entries'!AB92,0)</f>
        <v>0</v>
      </c>
      <c r="AA91" s="272">
        <f>IF('Parade Entries'!$G92="Section A / Free",'Parade Entries'!AC92,0)</f>
        <v>0</v>
      </c>
      <c r="AB91" s="156">
        <f>IF('Parade Entries'!$G92="Section A / Free",'Parade Entries'!AD92,0)</f>
        <v>0</v>
      </c>
      <c r="AC91" s="156">
        <f>IF('Parade Entries'!$G92="Section A / Free",'Parade Entries'!AE92,0)</f>
        <v>0</v>
      </c>
      <c r="AD91" s="156">
        <f>IF('Parade Entries'!$G92="Section A / Free",'Parade Entries'!AF92,0)</f>
        <v>0</v>
      </c>
    </row>
    <row r="92" spans="2:30" ht="18" x14ac:dyDescent="0.25">
      <c r="B92" s="156">
        <f>IF('Parade Entries'!$G93="Section A / Free",'Parade Entries'!B93,0)</f>
        <v>0</v>
      </c>
      <c r="C92" s="233">
        <f>IF('Parade Entries'!$G93="Section A / Free",'Parade Entries'!E93,0)</f>
        <v>0</v>
      </c>
      <c r="D92" s="269">
        <f>IF('Parade Entries'!$G93="Section A / Free",'Parade Entries'!F93,0)</f>
        <v>0</v>
      </c>
      <c r="E92" s="156">
        <f>IF('Parade Entries'!$G93="Section A / Free",'Parade Entries'!G93,0)</f>
        <v>0</v>
      </c>
      <c r="F92" s="156">
        <f>IF('Parade Entries'!$G93="Section A / Free",'Parade Entries'!H93,0)</f>
        <v>0</v>
      </c>
      <c r="G92" s="156">
        <f>IF('Parade Entries'!$G93="Section A / Free",'Parade Entries'!I93,0)</f>
        <v>0</v>
      </c>
      <c r="H92" s="156">
        <f>IF('Parade Entries'!$G93="Section A / Free",'Parade Entries'!J93,0)</f>
        <v>0</v>
      </c>
      <c r="I92" s="268">
        <f>IF('Parade Entries'!$G93="Section A / Free",'Parade Entries'!K93,0)</f>
        <v>0</v>
      </c>
      <c r="J92" s="156">
        <f>IF('Parade Entries'!$G93="Section A / Free",'Parade Entries'!L93,0)</f>
        <v>0</v>
      </c>
      <c r="K92" s="156">
        <f>IF('Parade Entries'!$G93="Section A / Free",'Parade Entries'!M93,0)</f>
        <v>0</v>
      </c>
      <c r="L92" s="156">
        <f>IF('Parade Entries'!$G93="Section A / Free",'Parade Entries'!N93,0)</f>
        <v>0</v>
      </c>
      <c r="M92" s="156">
        <f>IF('Parade Entries'!$G93="Section A / Free",'Parade Entries'!O93,0)</f>
        <v>0</v>
      </c>
      <c r="N92" s="156">
        <f>IF('Parade Entries'!$G93="Section A / Free",'Parade Entries'!P93,0)</f>
        <v>0</v>
      </c>
      <c r="O92" s="156">
        <f>IF('Parade Entries'!$G93="Section A / Free",'Parade Entries'!Q93,0)</f>
        <v>0</v>
      </c>
      <c r="P92" s="156">
        <f>IF('Parade Entries'!$G93="Section A / Free",'Parade Entries'!R93,0)</f>
        <v>0</v>
      </c>
      <c r="Q92" s="156">
        <f>IF('Parade Entries'!$G93="Section A / Free",'Parade Entries'!S93,0)</f>
        <v>0</v>
      </c>
      <c r="R92" s="156">
        <f>IF('Parade Entries'!$G93="Section A / Free",'Parade Entries'!T93,0)</f>
        <v>0</v>
      </c>
      <c r="S92" s="271">
        <f>IF('Parade Entries'!$G93="Section A / Free",'Parade Entries'!U93,0)</f>
        <v>0</v>
      </c>
      <c r="T92" s="271">
        <f>IF('Parade Entries'!$G93="Section A / Free",'Parade Entries'!W93,0)</f>
        <v>0</v>
      </c>
      <c r="U92" s="271">
        <f>IF('Parade Entries'!$G93="Section A / Free",'Parade Entries'!X93,0)</f>
        <v>0</v>
      </c>
      <c r="V92" s="271">
        <f>IF('Parade Entries'!$G93="Section A / Free",'Parade Entries'!V93,0)</f>
        <v>0</v>
      </c>
      <c r="W92" s="272">
        <f>IF('Parade Entries'!$G93="Section A / Free",'Parade Entries'!Y93,0)</f>
        <v>0</v>
      </c>
      <c r="X92" s="271">
        <f>IF('Parade Entries'!$G93="Section A / Free",'Parade Entries'!Z93,0)</f>
        <v>0</v>
      </c>
      <c r="Y92" s="272">
        <f>IF('Parade Entries'!$G93="Section A / Free",'Parade Entries'!AA93,0)</f>
        <v>0</v>
      </c>
      <c r="Z92" s="271">
        <f>IF('Parade Entries'!$G93="Section A / Free",'Parade Entries'!AB93,0)</f>
        <v>0</v>
      </c>
      <c r="AA92" s="272">
        <f>IF('Parade Entries'!$G93="Section A / Free",'Parade Entries'!AC93,0)</f>
        <v>0</v>
      </c>
      <c r="AB92" s="156">
        <f>IF('Parade Entries'!$G93="Section A / Free",'Parade Entries'!AD93,0)</f>
        <v>0</v>
      </c>
      <c r="AC92" s="156">
        <f>IF('Parade Entries'!$G93="Section A / Free",'Parade Entries'!AE93,0)</f>
        <v>0</v>
      </c>
      <c r="AD92" s="156">
        <f>IF('Parade Entries'!$G93="Section A / Free",'Parade Entries'!AF93,0)</f>
        <v>0</v>
      </c>
    </row>
    <row r="93" spans="2:30" ht="18" x14ac:dyDescent="0.25">
      <c r="B93" s="156">
        <f>IF('Parade Entries'!$G94="Section A / Free",'Parade Entries'!B94,0)</f>
        <v>0</v>
      </c>
      <c r="C93" s="233">
        <f>IF('Parade Entries'!$G94="Section A / Free",'Parade Entries'!E94,0)</f>
        <v>0</v>
      </c>
      <c r="D93" s="269">
        <f>IF('Parade Entries'!$G94="Section A / Free",'Parade Entries'!F94,0)</f>
        <v>0</v>
      </c>
      <c r="E93" s="156">
        <f>IF('Parade Entries'!$G94="Section A / Free",'Parade Entries'!G94,0)</f>
        <v>0</v>
      </c>
      <c r="F93" s="156">
        <f>IF('Parade Entries'!$G94="Section A / Free",'Parade Entries'!H94,0)</f>
        <v>0</v>
      </c>
      <c r="G93" s="156">
        <f>IF('Parade Entries'!$G94="Section A / Free",'Parade Entries'!I94,0)</f>
        <v>0</v>
      </c>
      <c r="H93" s="156">
        <f>IF('Parade Entries'!$G94="Section A / Free",'Parade Entries'!J94,0)</f>
        <v>0</v>
      </c>
      <c r="I93" s="268">
        <f>IF('Parade Entries'!$G94="Section A / Free",'Parade Entries'!K94,0)</f>
        <v>0</v>
      </c>
      <c r="J93" s="156">
        <f>IF('Parade Entries'!$G94="Section A / Free",'Parade Entries'!L94,0)</f>
        <v>0</v>
      </c>
      <c r="K93" s="156">
        <f>IF('Parade Entries'!$G94="Section A / Free",'Parade Entries'!M94,0)</f>
        <v>0</v>
      </c>
      <c r="L93" s="156">
        <f>IF('Parade Entries'!$G94="Section A / Free",'Parade Entries'!N94,0)</f>
        <v>0</v>
      </c>
      <c r="M93" s="156">
        <f>IF('Parade Entries'!$G94="Section A / Free",'Parade Entries'!O94,0)</f>
        <v>0</v>
      </c>
      <c r="N93" s="156">
        <f>IF('Parade Entries'!$G94="Section A / Free",'Parade Entries'!P94,0)</f>
        <v>0</v>
      </c>
      <c r="O93" s="156">
        <f>IF('Parade Entries'!$G94="Section A / Free",'Parade Entries'!Q94,0)</f>
        <v>0</v>
      </c>
      <c r="P93" s="156">
        <f>IF('Parade Entries'!$G94="Section A / Free",'Parade Entries'!R94,0)</f>
        <v>0</v>
      </c>
      <c r="Q93" s="156">
        <f>IF('Parade Entries'!$G94="Section A / Free",'Parade Entries'!S94,0)</f>
        <v>0</v>
      </c>
      <c r="R93" s="156">
        <f>IF('Parade Entries'!$G94="Section A / Free",'Parade Entries'!T94,0)</f>
        <v>0</v>
      </c>
      <c r="S93" s="271">
        <f>IF('Parade Entries'!$G94="Section A / Free",'Parade Entries'!U94,0)</f>
        <v>0</v>
      </c>
      <c r="T93" s="271">
        <f>IF('Parade Entries'!$G94="Section A / Free",'Parade Entries'!W94,0)</f>
        <v>0</v>
      </c>
      <c r="U93" s="271">
        <f>IF('Parade Entries'!$G94="Section A / Free",'Parade Entries'!X94,0)</f>
        <v>0</v>
      </c>
      <c r="V93" s="271">
        <f>IF('Parade Entries'!$G94="Section A / Free",'Parade Entries'!V94,0)</f>
        <v>0</v>
      </c>
      <c r="W93" s="272">
        <f>IF('Parade Entries'!$G94="Section A / Free",'Parade Entries'!Y94,0)</f>
        <v>0</v>
      </c>
      <c r="X93" s="271">
        <f>IF('Parade Entries'!$G94="Section A / Free",'Parade Entries'!Z94,0)</f>
        <v>0</v>
      </c>
      <c r="Y93" s="272">
        <f>IF('Parade Entries'!$G94="Section A / Free",'Parade Entries'!AA94,0)</f>
        <v>0</v>
      </c>
      <c r="Z93" s="271">
        <f>IF('Parade Entries'!$G94="Section A / Free",'Parade Entries'!AB94,0)</f>
        <v>0</v>
      </c>
      <c r="AA93" s="272">
        <f>IF('Parade Entries'!$G94="Section A / Free",'Parade Entries'!AC94,0)</f>
        <v>0</v>
      </c>
      <c r="AB93" s="156">
        <f>IF('Parade Entries'!$G94="Section A / Free",'Parade Entries'!AD94,0)</f>
        <v>0</v>
      </c>
      <c r="AC93" s="156">
        <f>IF('Parade Entries'!$G94="Section A / Free",'Parade Entries'!AE94,0)</f>
        <v>0</v>
      </c>
      <c r="AD93" s="156">
        <f>IF('Parade Entries'!$G94="Section A / Free",'Parade Entries'!AF94,0)</f>
        <v>0</v>
      </c>
    </row>
    <row r="94" spans="2:30" ht="18" x14ac:dyDescent="0.25">
      <c r="B94" s="156">
        <f>IF('Parade Entries'!$G95="Section A / Free",'Parade Entries'!B95,0)</f>
        <v>0</v>
      </c>
      <c r="C94" s="233">
        <f>IF('Parade Entries'!$G95="Section A / Free",'Parade Entries'!E95,0)</f>
        <v>0</v>
      </c>
      <c r="D94" s="269">
        <f>IF('Parade Entries'!$G95="Section A / Free",'Parade Entries'!F95,0)</f>
        <v>0</v>
      </c>
      <c r="E94" s="156">
        <f>IF('Parade Entries'!$G95="Section A / Free",'Parade Entries'!G95,0)</f>
        <v>0</v>
      </c>
      <c r="F94" s="156">
        <f>IF('Parade Entries'!$G95="Section A / Free",'Parade Entries'!H95,0)</f>
        <v>0</v>
      </c>
      <c r="G94" s="156">
        <f>IF('Parade Entries'!$G95="Section A / Free",'Parade Entries'!I95,0)</f>
        <v>0</v>
      </c>
      <c r="H94" s="156">
        <f>IF('Parade Entries'!$G95="Section A / Free",'Parade Entries'!J95,0)</f>
        <v>0</v>
      </c>
      <c r="I94" s="268">
        <f>IF('Parade Entries'!$G95="Section A / Free",'Parade Entries'!K95,0)</f>
        <v>0</v>
      </c>
      <c r="J94" s="156">
        <f>IF('Parade Entries'!$G95="Section A / Free",'Parade Entries'!L95,0)</f>
        <v>0</v>
      </c>
      <c r="K94" s="156">
        <f>IF('Parade Entries'!$G95="Section A / Free",'Parade Entries'!M95,0)</f>
        <v>0</v>
      </c>
      <c r="L94" s="156">
        <f>IF('Parade Entries'!$G95="Section A / Free",'Parade Entries'!N95,0)</f>
        <v>0</v>
      </c>
      <c r="M94" s="156">
        <f>IF('Parade Entries'!$G95="Section A / Free",'Parade Entries'!O95,0)</f>
        <v>0</v>
      </c>
      <c r="N94" s="156">
        <f>IF('Parade Entries'!$G95="Section A / Free",'Parade Entries'!P95,0)</f>
        <v>0</v>
      </c>
      <c r="O94" s="156">
        <f>IF('Parade Entries'!$G95="Section A / Free",'Parade Entries'!Q95,0)</f>
        <v>0</v>
      </c>
      <c r="P94" s="156">
        <f>IF('Parade Entries'!$G95="Section A / Free",'Parade Entries'!R95,0)</f>
        <v>0</v>
      </c>
      <c r="Q94" s="156">
        <f>IF('Parade Entries'!$G95="Section A / Free",'Parade Entries'!S95,0)</f>
        <v>0</v>
      </c>
      <c r="R94" s="156">
        <f>IF('Parade Entries'!$G95="Section A / Free",'Parade Entries'!T95,0)</f>
        <v>0</v>
      </c>
      <c r="S94" s="271">
        <f>IF('Parade Entries'!$G95="Section A / Free",'Parade Entries'!U95,0)</f>
        <v>0</v>
      </c>
      <c r="T94" s="271">
        <f>IF('Parade Entries'!$G95="Section A / Free",'Parade Entries'!W95,0)</f>
        <v>0</v>
      </c>
      <c r="U94" s="271">
        <f>IF('Parade Entries'!$G95="Section A / Free",'Parade Entries'!X95,0)</f>
        <v>0</v>
      </c>
      <c r="V94" s="271">
        <f>IF('Parade Entries'!$G95="Section A / Free",'Parade Entries'!V95,0)</f>
        <v>0</v>
      </c>
      <c r="W94" s="272">
        <f>IF('Parade Entries'!$G95="Section A / Free",'Parade Entries'!Y95,0)</f>
        <v>0</v>
      </c>
      <c r="X94" s="271">
        <f>IF('Parade Entries'!$G95="Section A / Free",'Parade Entries'!Z95,0)</f>
        <v>0</v>
      </c>
      <c r="Y94" s="272">
        <f>IF('Parade Entries'!$G95="Section A / Free",'Parade Entries'!AA95,0)</f>
        <v>0</v>
      </c>
      <c r="Z94" s="271">
        <f>IF('Parade Entries'!$G95="Section A / Free",'Parade Entries'!AB95,0)</f>
        <v>0</v>
      </c>
      <c r="AA94" s="272">
        <f>IF('Parade Entries'!$G95="Section A / Free",'Parade Entries'!AC95,0)</f>
        <v>0</v>
      </c>
      <c r="AB94" s="156">
        <f>IF('Parade Entries'!$G95="Section A / Free",'Parade Entries'!AD95,0)</f>
        <v>0</v>
      </c>
      <c r="AC94" s="156">
        <f>IF('Parade Entries'!$G95="Section A / Free",'Parade Entries'!AE95,0)</f>
        <v>0</v>
      </c>
      <c r="AD94" s="156">
        <f>IF('Parade Entries'!$G95="Section A / Free",'Parade Entries'!AF95,0)</f>
        <v>0</v>
      </c>
    </row>
    <row r="95" spans="2:30" ht="18" x14ac:dyDescent="0.25">
      <c r="B95" s="156">
        <f>IF('Parade Entries'!$G96="Section A / Free",'Parade Entries'!B96,0)</f>
        <v>0</v>
      </c>
      <c r="C95" s="233">
        <f>IF('Parade Entries'!$G96="Section A / Free",'Parade Entries'!E96,0)</f>
        <v>0</v>
      </c>
      <c r="D95" s="269">
        <f>IF('Parade Entries'!$G96="Section A / Free",'Parade Entries'!F96,0)</f>
        <v>0</v>
      </c>
      <c r="E95" s="156">
        <f>IF('Parade Entries'!$G96="Section A / Free",'Parade Entries'!G96,0)</f>
        <v>0</v>
      </c>
      <c r="F95" s="156">
        <f>IF('Parade Entries'!$G96="Section A / Free",'Parade Entries'!H96,0)</f>
        <v>0</v>
      </c>
      <c r="G95" s="156">
        <f>IF('Parade Entries'!$G96="Section A / Free",'Parade Entries'!I96,0)</f>
        <v>0</v>
      </c>
      <c r="H95" s="156">
        <f>IF('Parade Entries'!$G96="Section A / Free",'Parade Entries'!J96,0)</f>
        <v>0</v>
      </c>
      <c r="I95" s="268">
        <f>IF('Parade Entries'!$G96="Section A / Free",'Parade Entries'!K96,0)</f>
        <v>0</v>
      </c>
      <c r="J95" s="156">
        <f>IF('Parade Entries'!$G96="Section A / Free",'Parade Entries'!L96,0)</f>
        <v>0</v>
      </c>
      <c r="K95" s="156">
        <f>IF('Parade Entries'!$G96="Section A / Free",'Parade Entries'!M96,0)</f>
        <v>0</v>
      </c>
      <c r="L95" s="156">
        <f>IF('Parade Entries'!$G96="Section A / Free",'Parade Entries'!N96,0)</f>
        <v>0</v>
      </c>
      <c r="M95" s="156">
        <f>IF('Parade Entries'!$G96="Section A / Free",'Parade Entries'!O96,0)</f>
        <v>0</v>
      </c>
      <c r="N95" s="156">
        <f>IF('Parade Entries'!$G96="Section A / Free",'Parade Entries'!P96,0)</f>
        <v>0</v>
      </c>
      <c r="O95" s="156">
        <f>IF('Parade Entries'!$G96="Section A / Free",'Parade Entries'!Q96,0)</f>
        <v>0</v>
      </c>
      <c r="P95" s="156">
        <f>IF('Parade Entries'!$G96="Section A / Free",'Parade Entries'!R96,0)</f>
        <v>0</v>
      </c>
      <c r="Q95" s="156">
        <f>IF('Parade Entries'!$G96="Section A / Free",'Parade Entries'!S96,0)</f>
        <v>0</v>
      </c>
      <c r="R95" s="156">
        <f>IF('Parade Entries'!$G96="Section A / Free",'Parade Entries'!T96,0)</f>
        <v>0</v>
      </c>
      <c r="S95" s="271">
        <f>IF('Parade Entries'!$G96="Section A / Free",'Parade Entries'!U96,0)</f>
        <v>0</v>
      </c>
      <c r="T95" s="271">
        <f>IF('Parade Entries'!$G96="Section A / Free",'Parade Entries'!W96,0)</f>
        <v>0</v>
      </c>
      <c r="U95" s="271">
        <f>IF('Parade Entries'!$G96="Section A / Free",'Parade Entries'!X96,0)</f>
        <v>0</v>
      </c>
      <c r="V95" s="271">
        <f>IF('Parade Entries'!$G96="Section A / Free",'Parade Entries'!V96,0)</f>
        <v>0</v>
      </c>
      <c r="W95" s="272">
        <f>IF('Parade Entries'!$G96="Section A / Free",'Parade Entries'!Y96,0)</f>
        <v>0</v>
      </c>
      <c r="X95" s="271">
        <f>IF('Parade Entries'!$G96="Section A / Free",'Parade Entries'!Z96,0)</f>
        <v>0</v>
      </c>
      <c r="Y95" s="272">
        <f>IF('Parade Entries'!$G96="Section A / Free",'Parade Entries'!AA96,0)</f>
        <v>0</v>
      </c>
      <c r="Z95" s="271">
        <f>IF('Parade Entries'!$G96="Section A / Free",'Parade Entries'!AB96,0)</f>
        <v>0</v>
      </c>
      <c r="AA95" s="272">
        <f>IF('Parade Entries'!$G96="Section A / Free",'Parade Entries'!AC96,0)</f>
        <v>0</v>
      </c>
      <c r="AB95" s="156">
        <f>IF('Parade Entries'!$G96="Section A / Free",'Parade Entries'!AD96,0)</f>
        <v>0</v>
      </c>
      <c r="AC95" s="156">
        <f>IF('Parade Entries'!$G96="Section A / Free",'Parade Entries'!AE96,0)</f>
        <v>0</v>
      </c>
      <c r="AD95" s="156">
        <f>IF('Parade Entries'!$G96="Section A / Free",'Parade Entries'!AF96,0)</f>
        <v>0</v>
      </c>
    </row>
    <row r="96" spans="2:30" ht="18" x14ac:dyDescent="0.25">
      <c r="B96" s="156">
        <f>IF('Parade Entries'!$G97="Section A / Free",'Parade Entries'!B97,0)</f>
        <v>0</v>
      </c>
      <c r="C96" s="233">
        <f>IF('Parade Entries'!$G97="Section A / Free",'Parade Entries'!E97,0)</f>
        <v>0</v>
      </c>
      <c r="D96" s="269">
        <f>IF('Parade Entries'!$G97="Section A / Free",'Parade Entries'!F97,0)</f>
        <v>0</v>
      </c>
      <c r="E96" s="156">
        <f>IF('Parade Entries'!$G97="Section A / Free",'Parade Entries'!G97,0)</f>
        <v>0</v>
      </c>
      <c r="F96" s="156">
        <f>IF('Parade Entries'!$G97="Section A / Free",'Parade Entries'!H97,0)</f>
        <v>0</v>
      </c>
      <c r="G96" s="156">
        <f>IF('Parade Entries'!$G97="Section A / Free",'Parade Entries'!I97,0)</f>
        <v>0</v>
      </c>
      <c r="H96" s="156">
        <f>IF('Parade Entries'!$G97="Section A / Free",'Parade Entries'!J97,0)</f>
        <v>0</v>
      </c>
      <c r="I96" s="268">
        <f>IF('Parade Entries'!$G97="Section A / Free",'Parade Entries'!K97,0)</f>
        <v>0</v>
      </c>
      <c r="J96" s="156">
        <f>IF('Parade Entries'!$G97="Section A / Free",'Parade Entries'!L97,0)</f>
        <v>0</v>
      </c>
      <c r="K96" s="156">
        <f>IF('Parade Entries'!$G97="Section A / Free",'Parade Entries'!M97,0)</f>
        <v>0</v>
      </c>
      <c r="L96" s="156">
        <f>IF('Parade Entries'!$G97="Section A / Free",'Parade Entries'!N97,0)</f>
        <v>0</v>
      </c>
      <c r="M96" s="156">
        <f>IF('Parade Entries'!$G97="Section A / Free",'Parade Entries'!O97,0)</f>
        <v>0</v>
      </c>
      <c r="N96" s="156">
        <f>IF('Parade Entries'!$G97="Section A / Free",'Parade Entries'!P97,0)</f>
        <v>0</v>
      </c>
      <c r="O96" s="156">
        <f>IF('Parade Entries'!$G97="Section A / Free",'Parade Entries'!Q97,0)</f>
        <v>0</v>
      </c>
      <c r="P96" s="156">
        <f>IF('Parade Entries'!$G97="Section A / Free",'Parade Entries'!R97,0)</f>
        <v>0</v>
      </c>
      <c r="Q96" s="156">
        <f>IF('Parade Entries'!$G97="Section A / Free",'Parade Entries'!S97,0)</f>
        <v>0</v>
      </c>
      <c r="R96" s="156">
        <f>IF('Parade Entries'!$G97="Section A / Free",'Parade Entries'!T97,0)</f>
        <v>0</v>
      </c>
      <c r="S96" s="271">
        <f>IF('Parade Entries'!$G97="Section A / Free",'Parade Entries'!U97,0)</f>
        <v>0</v>
      </c>
      <c r="T96" s="271">
        <f>IF('Parade Entries'!$G97="Section A / Free",'Parade Entries'!W97,0)</f>
        <v>0</v>
      </c>
      <c r="U96" s="271">
        <f>IF('Parade Entries'!$G97="Section A / Free",'Parade Entries'!X97,0)</f>
        <v>0</v>
      </c>
      <c r="V96" s="271">
        <f>IF('Parade Entries'!$G97="Section A / Free",'Parade Entries'!V97,0)</f>
        <v>0</v>
      </c>
      <c r="W96" s="272">
        <f>IF('Parade Entries'!$G97="Section A / Free",'Parade Entries'!Y97,0)</f>
        <v>0</v>
      </c>
      <c r="X96" s="271">
        <f>IF('Parade Entries'!$G97="Section A / Free",'Parade Entries'!Z97,0)</f>
        <v>0</v>
      </c>
      <c r="Y96" s="272">
        <f>IF('Parade Entries'!$G97="Section A / Free",'Parade Entries'!AA97,0)</f>
        <v>0</v>
      </c>
      <c r="Z96" s="271">
        <f>IF('Parade Entries'!$G97="Section A / Free",'Parade Entries'!AB97,0)</f>
        <v>0</v>
      </c>
      <c r="AA96" s="272">
        <f>IF('Parade Entries'!$G97="Section A / Free",'Parade Entries'!AC97,0)</f>
        <v>0</v>
      </c>
      <c r="AB96" s="156">
        <f>IF('Parade Entries'!$G97="Section A / Free",'Parade Entries'!AD97,0)</f>
        <v>0</v>
      </c>
      <c r="AC96" s="156">
        <f>IF('Parade Entries'!$G97="Section A / Free",'Parade Entries'!AE97,0)</f>
        <v>0</v>
      </c>
      <c r="AD96" s="156">
        <f>IF('Parade Entries'!$G97="Section A / Free",'Parade Entries'!AF97,0)</f>
        <v>0</v>
      </c>
    </row>
    <row r="97" spans="2:30" ht="18" x14ac:dyDescent="0.25">
      <c r="B97" s="156">
        <f>IF('Parade Entries'!$G98="Section A / Free",'Parade Entries'!B98,0)</f>
        <v>0</v>
      </c>
      <c r="C97" s="233">
        <f>IF('Parade Entries'!$G98="Section A / Free",'Parade Entries'!E98,0)</f>
        <v>0</v>
      </c>
      <c r="D97" s="269">
        <f>IF('Parade Entries'!$G98="Section A / Free",'Parade Entries'!F98,0)</f>
        <v>0</v>
      </c>
      <c r="E97" s="156">
        <f>IF('Parade Entries'!$G98="Section A / Free",'Parade Entries'!G98,0)</f>
        <v>0</v>
      </c>
      <c r="F97" s="156">
        <f>IF('Parade Entries'!$G98="Section A / Free",'Parade Entries'!H98,0)</f>
        <v>0</v>
      </c>
      <c r="G97" s="156">
        <f>IF('Parade Entries'!$G98="Section A / Free",'Parade Entries'!I98,0)</f>
        <v>0</v>
      </c>
      <c r="H97" s="156">
        <f>IF('Parade Entries'!$G98="Section A / Free",'Parade Entries'!J98,0)</f>
        <v>0</v>
      </c>
      <c r="I97" s="268">
        <f>IF('Parade Entries'!$G98="Section A / Free",'Parade Entries'!K98,0)</f>
        <v>0</v>
      </c>
      <c r="J97" s="156">
        <f>IF('Parade Entries'!$G98="Section A / Free",'Parade Entries'!L98,0)</f>
        <v>0</v>
      </c>
      <c r="K97" s="156">
        <f>IF('Parade Entries'!$G98="Section A / Free",'Parade Entries'!M98,0)</f>
        <v>0</v>
      </c>
      <c r="L97" s="156">
        <f>IF('Parade Entries'!$G98="Section A / Free",'Parade Entries'!N98,0)</f>
        <v>0</v>
      </c>
      <c r="M97" s="156">
        <f>IF('Parade Entries'!$G98="Section A / Free",'Parade Entries'!O98,0)</f>
        <v>0</v>
      </c>
      <c r="N97" s="156">
        <f>IF('Parade Entries'!$G98="Section A / Free",'Parade Entries'!P98,0)</f>
        <v>0</v>
      </c>
      <c r="O97" s="156">
        <f>IF('Parade Entries'!$G98="Section A / Free",'Parade Entries'!Q98,0)</f>
        <v>0</v>
      </c>
      <c r="P97" s="156">
        <f>IF('Parade Entries'!$G98="Section A / Free",'Parade Entries'!R98,0)</f>
        <v>0</v>
      </c>
      <c r="Q97" s="156">
        <f>IF('Parade Entries'!$G98="Section A / Free",'Parade Entries'!S98,0)</f>
        <v>0</v>
      </c>
      <c r="R97" s="156">
        <f>IF('Parade Entries'!$G98="Section A / Free",'Parade Entries'!T98,0)</f>
        <v>0</v>
      </c>
      <c r="S97" s="271">
        <f>IF('Parade Entries'!$G98="Section A / Free",'Parade Entries'!U98,0)</f>
        <v>0</v>
      </c>
      <c r="T97" s="271">
        <f>IF('Parade Entries'!$G98="Section A / Free",'Parade Entries'!W98,0)</f>
        <v>0</v>
      </c>
      <c r="U97" s="271">
        <f>IF('Parade Entries'!$G98="Section A / Free",'Parade Entries'!X98,0)</f>
        <v>0</v>
      </c>
      <c r="V97" s="271">
        <f>IF('Parade Entries'!$G98="Section A / Free",'Parade Entries'!V98,0)</f>
        <v>0</v>
      </c>
      <c r="W97" s="272">
        <f>IF('Parade Entries'!$G98="Section A / Free",'Parade Entries'!Y98,0)</f>
        <v>0</v>
      </c>
      <c r="X97" s="271">
        <f>IF('Parade Entries'!$G98="Section A / Free",'Parade Entries'!Z98,0)</f>
        <v>0</v>
      </c>
      <c r="Y97" s="272">
        <f>IF('Parade Entries'!$G98="Section A / Free",'Parade Entries'!AA98,0)</f>
        <v>0</v>
      </c>
      <c r="Z97" s="271">
        <f>IF('Parade Entries'!$G98="Section A / Free",'Parade Entries'!AB98,0)</f>
        <v>0</v>
      </c>
      <c r="AA97" s="272">
        <f>IF('Parade Entries'!$G98="Section A / Free",'Parade Entries'!AC98,0)</f>
        <v>0</v>
      </c>
      <c r="AB97" s="156">
        <f>IF('Parade Entries'!$G98="Section A / Free",'Parade Entries'!AD98,0)</f>
        <v>0</v>
      </c>
      <c r="AC97" s="156">
        <f>IF('Parade Entries'!$G98="Section A / Free",'Parade Entries'!AE98,0)</f>
        <v>0</v>
      </c>
      <c r="AD97" s="156">
        <f>IF('Parade Entries'!$G98="Section A / Free",'Parade Entries'!AF98,0)</f>
        <v>0</v>
      </c>
    </row>
    <row r="98" spans="2:30" ht="18" x14ac:dyDescent="0.25">
      <c r="B98" s="156">
        <f>IF('Parade Entries'!$G99="Section A / Free",'Parade Entries'!B99,0)</f>
        <v>0</v>
      </c>
      <c r="C98" s="233">
        <f>IF('Parade Entries'!$G99="Section A / Free",'Parade Entries'!E99,0)</f>
        <v>0</v>
      </c>
      <c r="D98" s="269">
        <f>IF('Parade Entries'!$G99="Section A / Free",'Parade Entries'!F99,0)</f>
        <v>0</v>
      </c>
      <c r="E98" s="156">
        <f>IF('Parade Entries'!$G99="Section A / Free",'Parade Entries'!G99,0)</f>
        <v>0</v>
      </c>
      <c r="F98" s="156">
        <f>IF('Parade Entries'!$G99="Section A / Free",'Parade Entries'!H99,0)</f>
        <v>0</v>
      </c>
      <c r="G98" s="156">
        <f>IF('Parade Entries'!$G99="Section A / Free",'Parade Entries'!I99,0)</f>
        <v>0</v>
      </c>
      <c r="H98" s="156">
        <f>IF('Parade Entries'!$G99="Section A / Free",'Parade Entries'!J99,0)</f>
        <v>0</v>
      </c>
      <c r="I98" s="268">
        <f>IF('Parade Entries'!$G99="Section A / Free",'Parade Entries'!K99,0)</f>
        <v>0</v>
      </c>
      <c r="J98" s="156">
        <f>IF('Parade Entries'!$G99="Section A / Free",'Parade Entries'!L99,0)</f>
        <v>0</v>
      </c>
      <c r="K98" s="156">
        <f>IF('Parade Entries'!$G99="Section A / Free",'Parade Entries'!M99,0)</f>
        <v>0</v>
      </c>
      <c r="L98" s="156">
        <f>IF('Parade Entries'!$G99="Section A / Free",'Parade Entries'!N99,0)</f>
        <v>0</v>
      </c>
      <c r="M98" s="156">
        <f>IF('Parade Entries'!$G99="Section A / Free",'Parade Entries'!O99,0)</f>
        <v>0</v>
      </c>
      <c r="N98" s="156">
        <f>IF('Parade Entries'!$G99="Section A / Free",'Parade Entries'!P99,0)</f>
        <v>0</v>
      </c>
      <c r="O98" s="156">
        <f>IF('Parade Entries'!$G99="Section A / Free",'Parade Entries'!Q99,0)</f>
        <v>0</v>
      </c>
      <c r="P98" s="156">
        <f>IF('Parade Entries'!$G99="Section A / Free",'Parade Entries'!R99,0)</f>
        <v>0</v>
      </c>
      <c r="Q98" s="156">
        <f>IF('Parade Entries'!$G99="Section A / Free",'Parade Entries'!S99,0)</f>
        <v>0</v>
      </c>
      <c r="R98" s="156">
        <f>IF('Parade Entries'!$G99="Section A / Free",'Parade Entries'!T99,0)</f>
        <v>0</v>
      </c>
      <c r="S98" s="271">
        <f>IF('Parade Entries'!$G99="Section A / Free",'Parade Entries'!U99,0)</f>
        <v>0</v>
      </c>
      <c r="T98" s="271">
        <f>IF('Parade Entries'!$G99="Section A / Free",'Parade Entries'!W99,0)</f>
        <v>0</v>
      </c>
      <c r="U98" s="271">
        <f>IF('Parade Entries'!$G99="Section A / Free",'Parade Entries'!X99,0)</f>
        <v>0</v>
      </c>
      <c r="V98" s="271">
        <f>IF('Parade Entries'!$G99="Section A / Free",'Parade Entries'!V99,0)</f>
        <v>0</v>
      </c>
      <c r="W98" s="272">
        <f>IF('Parade Entries'!$G99="Section A / Free",'Parade Entries'!Y99,0)</f>
        <v>0</v>
      </c>
      <c r="X98" s="271">
        <f>IF('Parade Entries'!$G99="Section A / Free",'Parade Entries'!Z99,0)</f>
        <v>0</v>
      </c>
      <c r="Y98" s="272">
        <f>IF('Parade Entries'!$G99="Section A / Free",'Parade Entries'!AA99,0)</f>
        <v>0</v>
      </c>
      <c r="Z98" s="271">
        <f>IF('Parade Entries'!$G99="Section A / Free",'Parade Entries'!AB99,0)</f>
        <v>0</v>
      </c>
      <c r="AA98" s="272">
        <f>IF('Parade Entries'!$G99="Section A / Free",'Parade Entries'!AC99,0)</f>
        <v>0</v>
      </c>
      <c r="AB98" s="156">
        <f>IF('Parade Entries'!$G99="Section A / Free",'Parade Entries'!AD99,0)</f>
        <v>0</v>
      </c>
      <c r="AC98" s="156">
        <f>IF('Parade Entries'!$G99="Section A / Free",'Parade Entries'!AE99,0)</f>
        <v>0</v>
      </c>
      <c r="AD98" s="156">
        <f>IF('Parade Entries'!$G99="Section A / Free",'Parade Entries'!AF99,0)</f>
        <v>0</v>
      </c>
    </row>
    <row r="99" spans="2:30" ht="18" x14ac:dyDescent="0.25">
      <c r="B99" s="156">
        <f>IF('Parade Entries'!$G100="Section A / Free",'Parade Entries'!B100,0)</f>
        <v>0</v>
      </c>
      <c r="C99" s="233">
        <f>IF('Parade Entries'!$G100="Section A / Free",'Parade Entries'!E100,0)</f>
        <v>0</v>
      </c>
      <c r="D99" s="269">
        <f>IF('Parade Entries'!$G100="Section A / Free",'Parade Entries'!F100,0)</f>
        <v>0</v>
      </c>
      <c r="E99" s="156">
        <f>IF('Parade Entries'!$G100="Section A / Free",'Parade Entries'!G100,0)</f>
        <v>0</v>
      </c>
      <c r="F99" s="156">
        <f>IF('Parade Entries'!$G100="Section A / Free",'Parade Entries'!H100,0)</f>
        <v>0</v>
      </c>
      <c r="G99" s="156">
        <f>IF('Parade Entries'!$G100="Section A / Free",'Parade Entries'!I100,0)</f>
        <v>0</v>
      </c>
      <c r="H99" s="156">
        <f>IF('Parade Entries'!$G100="Section A / Free",'Parade Entries'!J100,0)</f>
        <v>0</v>
      </c>
      <c r="I99" s="268">
        <f>IF('Parade Entries'!$G100="Section A / Free",'Parade Entries'!K100,0)</f>
        <v>0</v>
      </c>
      <c r="J99" s="156">
        <f>IF('Parade Entries'!$G100="Section A / Free",'Parade Entries'!L100,0)</f>
        <v>0</v>
      </c>
      <c r="K99" s="156">
        <f>IF('Parade Entries'!$G100="Section A / Free",'Parade Entries'!M100,0)</f>
        <v>0</v>
      </c>
      <c r="L99" s="156">
        <f>IF('Parade Entries'!$G100="Section A / Free",'Parade Entries'!N100,0)</f>
        <v>0</v>
      </c>
      <c r="M99" s="156">
        <f>IF('Parade Entries'!$G100="Section A / Free",'Parade Entries'!O100,0)</f>
        <v>0</v>
      </c>
      <c r="N99" s="156">
        <f>IF('Parade Entries'!$G100="Section A / Free",'Parade Entries'!P100,0)</f>
        <v>0</v>
      </c>
      <c r="O99" s="156">
        <f>IF('Parade Entries'!$G100="Section A / Free",'Parade Entries'!Q100,0)</f>
        <v>0</v>
      </c>
      <c r="P99" s="156">
        <f>IF('Parade Entries'!$G100="Section A / Free",'Parade Entries'!R100,0)</f>
        <v>0</v>
      </c>
      <c r="Q99" s="156">
        <f>IF('Parade Entries'!$G100="Section A / Free",'Parade Entries'!S100,0)</f>
        <v>0</v>
      </c>
      <c r="R99" s="156">
        <f>IF('Parade Entries'!$G100="Section A / Free",'Parade Entries'!T100,0)</f>
        <v>0</v>
      </c>
      <c r="S99" s="271">
        <f>IF('Parade Entries'!$G100="Section A / Free",'Parade Entries'!U100,0)</f>
        <v>0</v>
      </c>
      <c r="T99" s="271">
        <f>IF('Parade Entries'!$G100="Section A / Free",'Parade Entries'!W100,0)</f>
        <v>0</v>
      </c>
      <c r="U99" s="271">
        <f>IF('Parade Entries'!$G100="Section A / Free",'Parade Entries'!X100,0)</f>
        <v>0</v>
      </c>
      <c r="V99" s="271">
        <f>IF('Parade Entries'!$G100="Section A / Free",'Parade Entries'!V100,0)</f>
        <v>0</v>
      </c>
      <c r="W99" s="272">
        <f>IF('Parade Entries'!$G100="Section A / Free",'Parade Entries'!Y100,0)</f>
        <v>0</v>
      </c>
      <c r="X99" s="271">
        <f>IF('Parade Entries'!$G100="Section A / Free",'Parade Entries'!Z100,0)</f>
        <v>0</v>
      </c>
      <c r="Y99" s="272">
        <f>IF('Parade Entries'!$G100="Section A / Free",'Parade Entries'!AA100,0)</f>
        <v>0</v>
      </c>
      <c r="Z99" s="271">
        <f>IF('Parade Entries'!$G100="Section A / Free",'Parade Entries'!AB100,0)</f>
        <v>0</v>
      </c>
      <c r="AA99" s="272">
        <f>IF('Parade Entries'!$G100="Section A / Free",'Parade Entries'!AC100,0)</f>
        <v>0</v>
      </c>
      <c r="AB99" s="156">
        <f>IF('Parade Entries'!$G100="Section A / Free",'Parade Entries'!AD100,0)</f>
        <v>0</v>
      </c>
      <c r="AC99" s="156">
        <f>IF('Parade Entries'!$G100="Section A / Free",'Parade Entries'!AE100,0)</f>
        <v>0</v>
      </c>
      <c r="AD99" s="156">
        <f>IF('Parade Entries'!$G100="Section A / Free",'Parade Entries'!AF100,0)</f>
        <v>0</v>
      </c>
    </row>
    <row r="100" spans="2:30" ht="18" x14ac:dyDescent="0.25">
      <c r="B100" s="156" t="str">
        <f>IF('Parade Entries'!$G101="Section A / Free",'Parade Entries'!B101,0)</f>
        <v>Illinois State Police Vintage Fleet  how many cars?</v>
      </c>
      <c r="C100" s="233">
        <f>IF('Parade Entries'!$G101="Section A / Free",'Parade Entries'!E101,0)</f>
        <v>46076</v>
      </c>
      <c r="D100" s="269" t="str">
        <f>IF('Parade Entries'!$G101="Section A / Free",'Parade Entries'!F101,0)</f>
        <v>FREE</v>
      </c>
      <c r="E100" s="156" t="str">
        <f>IF('Parade Entries'!$G101="Section A / Free",'Parade Entries'!G101,0)</f>
        <v>Section A / Free</v>
      </c>
      <c r="F100" s="156" t="str">
        <f>IF('Parade Entries'!$G101="Section A / Free",'Parade Entries'!H101,0)</f>
        <v>James</v>
      </c>
      <c r="G100" s="156" t="str">
        <f>IF('Parade Entries'!$G101="Section A / Free",'Parade Entries'!I101,0)</f>
        <v>Weitzel</v>
      </c>
      <c r="H100" s="156" t="str">
        <f>IF('Parade Entries'!$G101="Section A / Free",'Parade Entries'!J101,0)</f>
        <v>vintagefleet@isphf.org</v>
      </c>
      <c r="I100" s="268">
        <f>IF('Parade Entries'!$G101="Section A / Free",'Parade Entries'!K101,0)</f>
        <v>2172997673</v>
      </c>
      <c r="J100" s="156" t="str">
        <f>IF('Parade Entries'!$G101="Section A / Free",'Parade Entries'!L101,0)</f>
        <v>The Illinois State Police has been serving the people of Illinois with integrity, service, and pride since 1922. Beginning on only surplus motorcycles monitoring the weight of freight trucks, the department has expanded to myriad operations including but not limited to investigations, crowd control, K9 operations, commercial vehicle enforcement, SWAT, Firearms Services Bureau, Air Operations, and numerous specialty road patrols designed to protect the public as well as keeping drugs and crime off of the streets of the great state of Illinois. Thank you all for your continued support!</v>
      </c>
      <c r="K100" s="156">
        <f>IF('Parade Entries'!$G101="Section A / Free",'Parade Entries'!M101,0)</f>
        <v>12</v>
      </c>
      <c r="L100" s="156" t="str">
        <f>IF('Parade Entries'!$G101="Section A / Free",'Parade Entries'!N101,0)</f>
        <v>1 Pug Dog (Trooper Chester)</v>
      </c>
      <c r="M100" s="156" t="str">
        <f>IF('Parade Entries'!$G101="Section A / Free",'Parade Entries'!O101,0)</f>
        <v>Yes</v>
      </c>
      <c r="N100" s="156" t="str">
        <f>IF('Parade Entries'!$G101="Section A / Free",'Parade Entries'!P101,0)</f>
        <v>Yes</v>
      </c>
      <c r="O100" s="156">
        <f>IF('Parade Entries'!$G101="Section A / Free",'Parade Entries'!Q101,0)</f>
        <v>8</v>
      </c>
      <c r="P100" s="156">
        <f>IF('Parade Entries'!$G101="Section A / Free",'Parade Entries'!R101,0)</f>
        <v>0</v>
      </c>
      <c r="Q100" s="156" t="str">
        <f>IF('Parade Entries'!$G101="Section A / Free",'Parade Entries'!S101,0)</f>
        <v>Six squad cars and one dually pickup truck</v>
      </c>
      <c r="R100" s="156" t="str">
        <f>IF('Parade Entries'!$G101="Section A / Free",'Parade Entries'!T101,0)</f>
        <v>Section A / Free</v>
      </c>
      <c r="S100" s="271">
        <f>IF('Parade Entries'!$G101="Section A / Free",'Parade Entries'!U101,0)</f>
        <v>0</v>
      </c>
      <c r="T100" s="271">
        <f>IF('Parade Entries'!$G101="Section A / Free",'Parade Entries'!W101,0)</f>
        <v>0</v>
      </c>
      <c r="U100" s="271">
        <f>IF('Parade Entries'!$G101="Section A / Free",'Parade Entries'!X101,0)</f>
        <v>0</v>
      </c>
      <c r="V100" s="271">
        <f>IF('Parade Entries'!$G101="Section A / Free",'Parade Entries'!V101,0)</f>
        <v>0</v>
      </c>
      <c r="W100" s="272" t="str">
        <f>IF('Parade Entries'!$G101="Section A / Free",'Parade Entries'!Y101,0)</f>
        <v/>
      </c>
      <c r="X100" s="271">
        <f>IF('Parade Entries'!$G101="Section A / Free",'Parade Entries'!Z101,0)</f>
        <v>0</v>
      </c>
      <c r="Y100" s="272" t="str">
        <f>IF('Parade Entries'!$G101="Section A / Free",'Parade Entries'!AA101,0)</f>
        <v/>
      </c>
      <c r="Z100" s="271">
        <f>IF('Parade Entries'!$G101="Section A / Free",'Parade Entries'!AB101,0)</f>
        <v>0</v>
      </c>
      <c r="AA100" s="272" t="e">
        <f>IF('Parade Entries'!$G101="Section A / Free",'Parade Entries'!AC101,0)</f>
        <v>#DIV/0!</v>
      </c>
      <c r="AB100" s="156" t="str">
        <f>IF('Parade Entries'!$G101="Section A / Free",'Parade Entries'!AD101,0)</f>
        <v>James Weitzel</v>
      </c>
      <c r="AC100" s="156" t="str">
        <f>IF('Parade Entries'!$G101="Section A / Free",'Parade Entries'!AE101,0)</f>
        <v>New Site</v>
      </c>
      <c r="AD100" s="156">
        <f>IF('Parade Entries'!$G101="Section A / Free",'Parade Entries'!AF101,0)</f>
        <v>0</v>
      </c>
    </row>
    <row r="101" spans="2:30" ht="18" x14ac:dyDescent="0.25">
      <c r="B101" s="156" t="str">
        <f>IF('Parade Entries'!$G102="Section A / Free",'Parade Entries'!B102,0)</f>
        <v>O'Shea Builders - Presenting/Title Sponsor of Parade</v>
      </c>
      <c r="C101" s="233">
        <f>IF('Parade Entries'!$G102="Section A / Free",'Parade Entries'!E102,0)</f>
        <v>46077</v>
      </c>
      <c r="D101" s="269" t="str">
        <f>IF('Parade Entries'!$G102="Section A / Free",'Parade Entries'!F102,0)</f>
        <v>FREE</v>
      </c>
      <c r="E101" s="156" t="str">
        <f>IF('Parade Entries'!$G102="Section A / Free",'Parade Entries'!G102,0)</f>
        <v>Section A / Free</v>
      </c>
      <c r="F101" s="156" t="str">
        <f>IF('Parade Entries'!$G102="Section A / Free",'Parade Entries'!H102,0)</f>
        <v>Name</v>
      </c>
      <c r="G101" s="156" t="str">
        <f>IF('Parade Entries'!$G102="Section A / Free",'Parade Entries'!I102,0)</f>
        <v>O'Shea</v>
      </c>
      <c r="H101" s="156">
        <f>IF('Parade Entries'!$G102="Section A / Free",'Parade Entries'!J102,0)</f>
        <v>0</v>
      </c>
      <c r="I101" s="268">
        <f>IF('Parade Entries'!$G102="Section A / Free",'Parade Entries'!K102,0)</f>
        <v>0</v>
      </c>
      <c r="J101" s="156">
        <f>IF('Parade Entries'!$G102="Section A / Free",'Parade Entries'!L102,0)</f>
        <v>0</v>
      </c>
      <c r="K101" s="156">
        <f>IF('Parade Entries'!$G102="Section A / Free",'Parade Entries'!M102,0)</f>
        <v>20</v>
      </c>
      <c r="L101" s="156" t="str">
        <f>IF('Parade Entries'!$G102="Section A / Free",'Parade Entries'!N102,0)</f>
        <v>Just adding them</v>
      </c>
      <c r="M101" s="156">
        <f>IF('Parade Entries'!$G102="Section A / Free",'Parade Entries'!O102,0)</f>
        <v>0</v>
      </c>
      <c r="N101" s="156">
        <f>IF('Parade Entries'!$G102="Section A / Free",'Parade Entries'!P102,0)</f>
        <v>0</v>
      </c>
      <c r="O101" s="156">
        <f>IF('Parade Entries'!$G102="Section A / Free",'Parade Entries'!Q102,0)</f>
        <v>2</v>
      </c>
      <c r="P101" s="156">
        <f>IF('Parade Entries'!$G102="Section A / Free",'Parade Entries'!R102,0)</f>
        <v>1</v>
      </c>
      <c r="Q101" s="156" t="str">
        <f>IF('Parade Entries'!$G102="Section A / Free",'Parade Entries'!S102,0)</f>
        <v>2 trucks/and van</v>
      </c>
      <c r="R101" s="156">
        <f>IF('Parade Entries'!$G102="Section A / Free",'Parade Entries'!T102,0)</f>
        <v>0</v>
      </c>
      <c r="S101" s="271">
        <f>IF('Parade Entries'!$G102="Section A / Free",'Parade Entries'!U102,0)</f>
        <v>0</v>
      </c>
      <c r="T101" s="271">
        <f>IF('Parade Entries'!$G102="Section A / Free",'Parade Entries'!W102,0)</f>
        <v>0</v>
      </c>
      <c r="U101" s="271">
        <f>IF('Parade Entries'!$G102="Section A / Free",'Parade Entries'!X102,0)</f>
        <v>0</v>
      </c>
      <c r="V101" s="271">
        <f>IF('Parade Entries'!$G102="Section A / Free",'Parade Entries'!V102,0)</f>
        <v>0</v>
      </c>
      <c r="W101" s="272" t="str">
        <f>IF('Parade Entries'!$G102="Section A / Free",'Parade Entries'!Y102,0)</f>
        <v/>
      </c>
      <c r="X101" s="271">
        <f>IF('Parade Entries'!$G102="Section A / Free",'Parade Entries'!Z102,0)</f>
        <v>0</v>
      </c>
      <c r="Y101" s="272" t="str">
        <f>IF('Parade Entries'!$G102="Section A / Free",'Parade Entries'!AA102,0)</f>
        <v/>
      </c>
      <c r="Z101" s="271">
        <f>IF('Parade Entries'!$G102="Section A / Free",'Parade Entries'!AB102,0)</f>
        <v>0</v>
      </c>
      <c r="AA101" s="272" t="e">
        <f>IF('Parade Entries'!$G102="Section A / Free",'Parade Entries'!AC102,0)</f>
        <v>#DIV/0!</v>
      </c>
      <c r="AB101" s="156" t="str">
        <f>IF('Parade Entries'!$G102="Section A / Free",'Parade Entries'!AD102,0)</f>
        <v>Name O'Shea</v>
      </c>
      <c r="AC101" s="156" t="str">
        <f>IF('Parade Entries'!$G102="Section A / Free",'Parade Entries'!AE102,0)</f>
        <v>New Site</v>
      </c>
      <c r="AD101" s="156">
        <f>IF('Parade Entries'!$G102="Section A / Free",'Parade Entries'!AF102,0)</f>
        <v>0</v>
      </c>
    </row>
    <row r="102" spans="2:30" ht="18" x14ac:dyDescent="0.25">
      <c r="B102" s="156">
        <f>IF('Parade Entries'!$G103="Section A / Free",'Parade Entries'!B103,0)</f>
        <v>0</v>
      </c>
      <c r="C102" s="233">
        <f>IF('Parade Entries'!$G103="Section A / Free",'Parade Entries'!E103,0)</f>
        <v>0</v>
      </c>
      <c r="D102" s="269">
        <f>IF('Parade Entries'!$G103="Section A / Free",'Parade Entries'!F103,0)</f>
        <v>0</v>
      </c>
      <c r="E102" s="156">
        <f>IF('Parade Entries'!$G103="Section A / Free",'Parade Entries'!G103,0)</f>
        <v>0</v>
      </c>
      <c r="F102" s="156">
        <f>IF('Parade Entries'!$G103="Section A / Free",'Parade Entries'!H103,0)</f>
        <v>0</v>
      </c>
      <c r="G102" s="156">
        <f>IF('Parade Entries'!$G103="Section A / Free",'Parade Entries'!I103,0)</f>
        <v>0</v>
      </c>
      <c r="H102" s="156">
        <f>IF('Parade Entries'!$G103="Section A / Free",'Parade Entries'!J103,0)</f>
        <v>0</v>
      </c>
      <c r="I102" s="268">
        <f>IF('Parade Entries'!$G103="Section A / Free",'Parade Entries'!K103,0)</f>
        <v>0</v>
      </c>
      <c r="J102" s="156">
        <f>IF('Parade Entries'!$G103="Section A / Free",'Parade Entries'!L103,0)</f>
        <v>0</v>
      </c>
      <c r="K102" s="156">
        <f>IF('Parade Entries'!$G103="Section A / Free",'Parade Entries'!M103,0)</f>
        <v>0</v>
      </c>
      <c r="L102" s="156">
        <f>IF('Parade Entries'!$G103="Section A / Free",'Parade Entries'!N103,0)</f>
        <v>0</v>
      </c>
      <c r="M102" s="156">
        <f>IF('Parade Entries'!$G103="Section A / Free",'Parade Entries'!O103,0)</f>
        <v>0</v>
      </c>
      <c r="N102" s="156">
        <f>IF('Parade Entries'!$G103="Section A / Free",'Parade Entries'!P103,0)</f>
        <v>0</v>
      </c>
      <c r="O102" s="156">
        <f>IF('Parade Entries'!$G103="Section A / Free",'Parade Entries'!Q103,0)</f>
        <v>0</v>
      </c>
      <c r="P102" s="156">
        <f>IF('Parade Entries'!$G103="Section A / Free",'Parade Entries'!R103,0)</f>
        <v>0</v>
      </c>
      <c r="Q102" s="156">
        <f>IF('Parade Entries'!$G103="Section A / Free",'Parade Entries'!S103,0)</f>
        <v>0</v>
      </c>
      <c r="R102" s="156">
        <f>IF('Parade Entries'!$G103="Section A / Free",'Parade Entries'!T103,0)</f>
        <v>0</v>
      </c>
      <c r="S102" s="271">
        <f>IF('Parade Entries'!$G103="Section A / Free",'Parade Entries'!U103,0)</f>
        <v>0</v>
      </c>
      <c r="T102" s="271">
        <f>IF('Parade Entries'!$G103="Section A / Free",'Parade Entries'!W103,0)</f>
        <v>0</v>
      </c>
      <c r="U102" s="271">
        <f>IF('Parade Entries'!$G103="Section A / Free",'Parade Entries'!X103,0)</f>
        <v>0</v>
      </c>
      <c r="V102" s="271">
        <f>IF('Parade Entries'!$G103="Section A / Free",'Parade Entries'!V103,0)</f>
        <v>0</v>
      </c>
      <c r="W102" s="272">
        <f>IF('Parade Entries'!$G103="Section A / Free",'Parade Entries'!Y103,0)</f>
        <v>0</v>
      </c>
      <c r="X102" s="271">
        <f>IF('Parade Entries'!$G103="Section A / Free",'Parade Entries'!Z103,0)</f>
        <v>0</v>
      </c>
      <c r="Y102" s="272">
        <f>IF('Parade Entries'!$G103="Section A / Free",'Parade Entries'!AA103,0)</f>
        <v>0</v>
      </c>
      <c r="Z102" s="271">
        <f>IF('Parade Entries'!$G103="Section A / Free",'Parade Entries'!AB103,0)</f>
        <v>0</v>
      </c>
      <c r="AA102" s="272">
        <f>IF('Parade Entries'!$G103="Section A / Free",'Parade Entries'!AC103,0)</f>
        <v>0</v>
      </c>
      <c r="AB102" s="156">
        <f>IF('Parade Entries'!$G103="Section A / Free",'Parade Entries'!AD103,0)</f>
        <v>0</v>
      </c>
      <c r="AC102" s="156">
        <f>IF('Parade Entries'!$G103="Section A / Free",'Parade Entries'!AE103,0)</f>
        <v>0</v>
      </c>
      <c r="AD102" s="156">
        <f>IF('Parade Entries'!$G103="Section A / Free",'Parade Entries'!AF103,0)</f>
        <v>0</v>
      </c>
    </row>
    <row r="103" spans="2:30" ht="18" x14ac:dyDescent="0.25">
      <c r="B103" s="156">
        <f>IF('Parade Entries'!$G104="Section A / Free",'Parade Entries'!B104,0)</f>
        <v>0</v>
      </c>
      <c r="C103" s="233">
        <f>IF('Parade Entries'!$G104="Section A / Free",'Parade Entries'!E104,0)</f>
        <v>0</v>
      </c>
      <c r="D103" s="269">
        <f>IF('Parade Entries'!$G104="Section A / Free",'Parade Entries'!F104,0)</f>
        <v>0</v>
      </c>
      <c r="E103" s="156">
        <f>IF('Parade Entries'!$G104="Section A / Free",'Parade Entries'!G104,0)</f>
        <v>0</v>
      </c>
      <c r="F103" s="156">
        <f>IF('Parade Entries'!$G104="Section A / Free",'Parade Entries'!H104,0)</f>
        <v>0</v>
      </c>
      <c r="G103" s="156">
        <f>IF('Parade Entries'!$G104="Section A / Free",'Parade Entries'!I104,0)</f>
        <v>0</v>
      </c>
      <c r="H103" s="156">
        <f>IF('Parade Entries'!$G104="Section A / Free",'Parade Entries'!J104,0)</f>
        <v>0</v>
      </c>
      <c r="I103" s="268">
        <f>IF('Parade Entries'!$G104="Section A / Free",'Parade Entries'!K104,0)</f>
        <v>0</v>
      </c>
      <c r="J103" s="156">
        <f>IF('Parade Entries'!$G104="Section A / Free",'Parade Entries'!L104,0)</f>
        <v>0</v>
      </c>
      <c r="K103" s="156">
        <f>IF('Parade Entries'!$G104="Section A / Free",'Parade Entries'!M104,0)</f>
        <v>0</v>
      </c>
      <c r="L103" s="156">
        <f>IF('Parade Entries'!$G104="Section A / Free",'Parade Entries'!N104,0)</f>
        <v>0</v>
      </c>
      <c r="M103" s="156">
        <f>IF('Parade Entries'!$G104="Section A / Free",'Parade Entries'!O104,0)</f>
        <v>0</v>
      </c>
      <c r="N103" s="156">
        <f>IF('Parade Entries'!$G104="Section A / Free",'Parade Entries'!P104,0)</f>
        <v>0</v>
      </c>
      <c r="O103" s="156">
        <f>IF('Parade Entries'!$G104="Section A / Free",'Parade Entries'!Q104,0)</f>
        <v>0</v>
      </c>
      <c r="P103" s="156">
        <f>IF('Parade Entries'!$G104="Section A / Free",'Parade Entries'!R104,0)</f>
        <v>0</v>
      </c>
      <c r="Q103" s="156">
        <f>IF('Parade Entries'!$G104="Section A / Free",'Parade Entries'!S104,0)</f>
        <v>0</v>
      </c>
      <c r="R103" s="156">
        <f>IF('Parade Entries'!$G104="Section A / Free",'Parade Entries'!T104,0)</f>
        <v>0</v>
      </c>
      <c r="S103" s="271">
        <f>IF('Parade Entries'!$G104="Section A / Free",'Parade Entries'!U104,0)</f>
        <v>0</v>
      </c>
      <c r="T103" s="271">
        <f>IF('Parade Entries'!$G104="Section A / Free",'Parade Entries'!W104,0)</f>
        <v>0</v>
      </c>
      <c r="U103" s="271">
        <f>IF('Parade Entries'!$G104="Section A / Free",'Parade Entries'!X104,0)</f>
        <v>0</v>
      </c>
      <c r="V103" s="271">
        <f>IF('Parade Entries'!$G104="Section A / Free",'Parade Entries'!V104,0)</f>
        <v>0</v>
      </c>
      <c r="W103" s="272">
        <f>IF('Parade Entries'!$G104="Section A / Free",'Parade Entries'!Y104,0)</f>
        <v>0</v>
      </c>
      <c r="X103" s="271">
        <f>IF('Parade Entries'!$G104="Section A / Free",'Parade Entries'!Z104,0)</f>
        <v>0</v>
      </c>
      <c r="Y103" s="272">
        <f>IF('Parade Entries'!$G104="Section A / Free",'Parade Entries'!AA104,0)</f>
        <v>0</v>
      </c>
      <c r="Z103" s="271">
        <f>IF('Parade Entries'!$G104="Section A / Free",'Parade Entries'!AB104,0)</f>
        <v>0</v>
      </c>
      <c r="AA103" s="272">
        <f>IF('Parade Entries'!$G104="Section A / Free",'Parade Entries'!AC104,0)</f>
        <v>0</v>
      </c>
      <c r="AB103" s="156">
        <f>IF('Parade Entries'!$G104="Section A / Free",'Parade Entries'!AD104,0)</f>
        <v>0</v>
      </c>
      <c r="AC103" s="156">
        <f>IF('Parade Entries'!$G104="Section A / Free",'Parade Entries'!AE104,0)</f>
        <v>0</v>
      </c>
      <c r="AD103" s="156">
        <f>IF('Parade Entries'!$G104="Section A / Free",'Parade Entries'!AF104,0)</f>
        <v>0</v>
      </c>
    </row>
    <row r="104" spans="2:30" ht="18" x14ac:dyDescent="0.25">
      <c r="B104" s="156">
        <f>IF('Parade Entries'!$G105="Section A / Free",'Parade Entries'!B105,0)</f>
        <v>0</v>
      </c>
      <c r="C104" s="233">
        <f>IF('Parade Entries'!$G105="Section A / Free",'Parade Entries'!E105,0)</f>
        <v>0</v>
      </c>
      <c r="D104" s="269">
        <f>IF('Parade Entries'!$G105="Section A / Free",'Parade Entries'!F105,0)</f>
        <v>0</v>
      </c>
      <c r="E104" s="156">
        <f>IF('Parade Entries'!$G105="Section A / Free",'Parade Entries'!G105,0)</f>
        <v>0</v>
      </c>
      <c r="F104" s="156">
        <f>IF('Parade Entries'!$G105="Section A / Free",'Parade Entries'!H105,0)</f>
        <v>0</v>
      </c>
      <c r="G104" s="156">
        <f>IF('Parade Entries'!$G105="Section A / Free",'Parade Entries'!I105,0)</f>
        <v>0</v>
      </c>
      <c r="H104" s="156">
        <f>IF('Parade Entries'!$G105="Section A / Free",'Parade Entries'!J105,0)</f>
        <v>0</v>
      </c>
      <c r="I104" s="268">
        <f>IF('Parade Entries'!$G105="Section A / Free",'Parade Entries'!K105,0)</f>
        <v>0</v>
      </c>
      <c r="J104" s="156">
        <f>IF('Parade Entries'!$G105="Section A / Free",'Parade Entries'!L105,0)</f>
        <v>0</v>
      </c>
      <c r="K104" s="156">
        <f>IF('Parade Entries'!$G105="Section A / Free",'Parade Entries'!M105,0)</f>
        <v>0</v>
      </c>
      <c r="L104" s="156">
        <f>IF('Parade Entries'!$G105="Section A / Free",'Parade Entries'!N105,0)</f>
        <v>0</v>
      </c>
      <c r="M104" s="156">
        <f>IF('Parade Entries'!$G105="Section A / Free",'Parade Entries'!O105,0)</f>
        <v>0</v>
      </c>
      <c r="N104" s="156">
        <f>IF('Parade Entries'!$G105="Section A / Free",'Parade Entries'!P105,0)</f>
        <v>0</v>
      </c>
      <c r="O104" s="156">
        <f>IF('Parade Entries'!$G105="Section A / Free",'Parade Entries'!Q105,0)</f>
        <v>0</v>
      </c>
      <c r="P104" s="156">
        <f>IF('Parade Entries'!$G105="Section A / Free",'Parade Entries'!R105,0)</f>
        <v>0</v>
      </c>
      <c r="Q104" s="156">
        <f>IF('Parade Entries'!$G105="Section A / Free",'Parade Entries'!S105,0)</f>
        <v>0</v>
      </c>
      <c r="R104" s="156">
        <f>IF('Parade Entries'!$G105="Section A / Free",'Parade Entries'!T105,0)</f>
        <v>0</v>
      </c>
      <c r="S104" s="271">
        <f>IF('Parade Entries'!$G105="Section A / Free",'Parade Entries'!U105,0)</f>
        <v>0</v>
      </c>
      <c r="T104" s="271">
        <f>IF('Parade Entries'!$G105="Section A / Free",'Parade Entries'!W105,0)</f>
        <v>0</v>
      </c>
      <c r="U104" s="271">
        <f>IF('Parade Entries'!$G105="Section A / Free",'Parade Entries'!X105,0)</f>
        <v>0</v>
      </c>
      <c r="V104" s="271">
        <f>IF('Parade Entries'!$G105="Section A / Free",'Parade Entries'!V105,0)</f>
        <v>0</v>
      </c>
      <c r="W104" s="272">
        <f>IF('Parade Entries'!$G105="Section A / Free",'Parade Entries'!Y105,0)</f>
        <v>0</v>
      </c>
      <c r="X104" s="271">
        <f>IF('Parade Entries'!$G105="Section A / Free",'Parade Entries'!Z105,0)</f>
        <v>0</v>
      </c>
      <c r="Y104" s="272">
        <f>IF('Parade Entries'!$G105="Section A / Free",'Parade Entries'!AA105,0)</f>
        <v>0</v>
      </c>
      <c r="Z104" s="271">
        <f>IF('Parade Entries'!$G105="Section A / Free",'Parade Entries'!AB105,0)</f>
        <v>0</v>
      </c>
      <c r="AA104" s="272">
        <f>IF('Parade Entries'!$G105="Section A / Free",'Parade Entries'!AC105,0)</f>
        <v>0</v>
      </c>
      <c r="AB104" s="156">
        <f>IF('Parade Entries'!$G105="Section A / Free",'Parade Entries'!AD105,0)</f>
        <v>0</v>
      </c>
      <c r="AC104" s="156">
        <f>IF('Parade Entries'!$G105="Section A / Free",'Parade Entries'!AE105,0)</f>
        <v>0</v>
      </c>
      <c r="AD104" s="156">
        <f>IF('Parade Entries'!$G105="Section A / Free",'Parade Entries'!AF105,0)</f>
        <v>0</v>
      </c>
    </row>
    <row r="105" spans="2:30" ht="18" x14ac:dyDescent="0.25">
      <c r="B105" s="156">
        <f>IF('Parade Entries'!$G106="Section A / Free",'Parade Entries'!B106,0)</f>
        <v>0</v>
      </c>
      <c r="C105" s="233">
        <f>IF('Parade Entries'!$G106="Section A / Free",'Parade Entries'!E106,0)</f>
        <v>0</v>
      </c>
      <c r="D105" s="269">
        <f>IF('Parade Entries'!$G106="Section A / Free",'Parade Entries'!F106,0)</f>
        <v>0</v>
      </c>
      <c r="E105" s="156">
        <f>IF('Parade Entries'!$G106="Section A / Free",'Parade Entries'!G106,0)</f>
        <v>0</v>
      </c>
      <c r="F105" s="156">
        <f>IF('Parade Entries'!$G106="Section A / Free",'Parade Entries'!H106,0)</f>
        <v>0</v>
      </c>
      <c r="G105" s="156">
        <f>IF('Parade Entries'!$G106="Section A / Free",'Parade Entries'!I106,0)</f>
        <v>0</v>
      </c>
      <c r="H105" s="156">
        <f>IF('Parade Entries'!$G106="Section A / Free",'Parade Entries'!J106,0)</f>
        <v>0</v>
      </c>
      <c r="I105" s="268">
        <f>IF('Parade Entries'!$G106="Section A / Free",'Parade Entries'!K106,0)</f>
        <v>0</v>
      </c>
      <c r="J105" s="156">
        <f>IF('Parade Entries'!$G106="Section A / Free",'Parade Entries'!L106,0)</f>
        <v>0</v>
      </c>
      <c r="K105" s="156">
        <f>IF('Parade Entries'!$G106="Section A / Free",'Parade Entries'!M106,0)</f>
        <v>0</v>
      </c>
      <c r="L105" s="156">
        <f>IF('Parade Entries'!$G106="Section A / Free",'Parade Entries'!N106,0)</f>
        <v>0</v>
      </c>
      <c r="M105" s="156">
        <f>IF('Parade Entries'!$G106="Section A / Free",'Parade Entries'!O106,0)</f>
        <v>0</v>
      </c>
      <c r="N105" s="156">
        <f>IF('Parade Entries'!$G106="Section A / Free",'Parade Entries'!P106,0)</f>
        <v>0</v>
      </c>
      <c r="O105" s="156">
        <f>IF('Parade Entries'!$G106="Section A / Free",'Parade Entries'!Q106,0)</f>
        <v>0</v>
      </c>
      <c r="P105" s="156">
        <f>IF('Parade Entries'!$G106="Section A / Free",'Parade Entries'!R106,0)</f>
        <v>0</v>
      </c>
      <c r="Q105" s="156">
        <f>IF('Parade Entries'!$G106="Section A / Free",'Parade Entries'!S106,0)</f>
        <v>0</v>
      </c>
      <c r="R105" s="156">
        <f>IF('Parade Entries'!$G106="Section A / Free",'Parade Entries'!T106,0)</f>
        <v>0</v>
      </c>
      <c r="S105" s="271">
        <f>IF('Parade Entries'!$G106="Section A / Free",'Parade Entries'!U106,0)</f>
        <v>0</v>
      </c>
      <c r="T105" s="271">
        <f>IF('Parade Entries'!$G106="Section A / Free",'Parade Entries'!W106,0)</f>
        <v>0</v>
      </c>
      <c r="U105" s="271">
        <f>IF('Parade Entries'!$G106="Section A / Free",'Parade Entries'!X106,0)</f>
        <v>0</v>
      </c>
      <c r="V105" s="271">
        <f>IF('Parade Entries'!$G106="Section A / Free",'Parade Entries'!V106,0)</f>
        <v>0</v>
      </c>
      <c r="W105" s="272">
        <f>IF('Parade Entries'!$G106="Section A / Free",'Parade Entries'!Y106,0)</f>
        <v>0</v>
      </c>
      <c r="X105" s="271">
        <f>IF('Parade Entries'!$G106="Section A / Free",'Parade Entries'!Z106,0)</f>
        <v>0</v>
      </c>
      <c r="Y105" s="272">
        <f>IF('Parade Entries'!$G106="Section A / Free",'Parade Entries'!AA106,0)</f>
        <v>0</v>
      </c>
      <c r="Z105" s="271">
        <f>IF('Parade Entries'!$G106="Section A / Free",'Parade Entries'!AB106,0)</f>
        <v>0</v>
      </c>
      <c r="AA105" s="272">
        <f>IF('Parade Entries'!$G106="Section A / Free",'Parade Entries'!AC106,0)</f>
        <v>0</v>
      </c>
      <c r="AB105" s="156">
        <f>IF('Parade Entries'!$G106="Section A / Free",'Parade Entries'!AD106,0)</f>
        <v>0</v>
      </c>
      <c r="AC105" s="156">
        <f>IF('Parade Entries'!$G106="Section A / Free",'Parade Entries'!AE106,0)</f>
        <v>0</v>
      </c>
      <c r="AD105" s="156">
        <f>IF('Parade Entries'!$G106="Section A / Free",'Parade Entries'!AF106,0)</f>
        <v>0</v>
      </c>
    </row>
    <row r="106" spans="2:30" ht="18" x14ac:dyDescent="0.25">
      <c r="B106" s="156">
        <f>IF('Parade Entries'!$G107="Section A / Free",'Parade Entries'!B107,0)</f>
        <v>0</v>
      </c>
      <c r="C106" s="233">
        <f>IF('Parade Entries'!$G107="Section A / Free",'Parade Entries'!E107,0)</f>
        <v>0</v>
      </c>
      <c r="D106" s="269">
        <f>IF('Parade Entries'!$G107="Section A / Free",'Parade Entries'!F107,0)</f>
        <v>0</v>
      </c>
      <c r="E106" s="156">
        <f>IF('Parade Entries'!$G107="Section A / Free",'Parade Entries'!G107,0)</f>
        <v>0</v>
      </c>
      <c r="F106" s="156">
        <f>IF('Parade Entries'!$G107="Section A / Free",'Parade Entries'!H107,0)</f>
        <v>0</v>
      </c>
      <c r="G106" s="156">
        <f>IF('Parade Entries'!$G107="Section A / Free",'Parade Entries'!I107,0)</f>
        <v>0</v>
      </c>
      <c r="H106" s="156">
        <f>IF('Parade Entries'!$G107="Section A / Free",'Parade Entries'!J107,0)</f>
        <v>0</v>
      </c>
      <c r="I106" s="268">
        <f>IF('Parade Entries'!$G107="Section A / Free",'Parade Entries'!K107,0)</f>
        <v>0</v>
      </c>
      <c r="J106" s="156">
        <f>IF('Parade Entries'!$G107="Section A / Free",'Parade Entries'!L107,0)</f>
        <v>0</v>
      </c>
      <c r="K106" s="156">
        <f>IF('Parade Entries'!$G107="Section A / Free",'Parade Entries'!M107,0)</f>
        <v>0</v>
      </c>
      <c r="L106" s="156">
        <f>IF('Parade Entries'!$G107="Section A / Free",'Parade Entries'!N107,0)</f>
        <v>0</v>
      </c>
      <c r="M106" s="156">
        <f>IF('Parade Entries'!$G107="Section A / Free",'Parade Entries'!O107,0)</f>
        <v>0</v>
      </c>
      <c r="N106" s="156">
        <f>IF('Parade Entries'!$G107="Section A / Free",'Parade Entries'!P107,0)</f>
        <v>0</v>
      </c>
      <c r="O106" s="156">
        <f>IF('Parade Entries'!$G107="Section A / Free",'Parade Entries'!Q107,0)</f>
        <v>0</v>
      </c>
      <c r="P106" s="156">
        <f>IF('Parade Entries'!$G107="Section A / Free",'Parade Entries'!R107,0)</f>
        <v>0</v>
      </c>
      <c r="Q106" s="156">
        <f>IF('Parade Entries'!$G107="Section A / Free",'Parade Entries'!S107,0)</f>
        <v>0</v>
      </c>
      <c r="R106" s="156">
        <f>IF('Parade Entries'!$G107="Section A / Free",'Parade Entries'!T107,0)</f>
        <v>0</v>
      </c>
      <c r="S106" s="271">
        <f>IF('Parade Entries'!$G107="Section A / Free",'Parade Entries'!U107,0)</f>
        <v>0</v>
      </c>
      <c r="T106" s="271">
        <f>IF('Parade Entries'!$G107="Section A / Free",'Parade Entries'!W107,0)</f>
        <v>0</v>
      </c>
      <c r="U106" s="271">
        <f>IF('Parade Entries'!$G107="Section A / Free",'Parade Entries'!X107,0)</f>
        <v>0</v>
      </c>
      <c r="V106" s="271">
        <f>IF('Parade Entries'!$G107="Section A / Free",'Parade Entries'!V107,0)</f>
        <v>0</v>
      </c>
      <c r="W106" s="272">
        <f>IF('Parade Entries'!$G107="Section A / Free",'Parade Entries'!Y107,0)</f>
        <v>0</v>
      </c>
      <c r="X106" s="271">
        <f>IF('Parade Entries'!$G107="Section A / Free",'Parade Entries'!Z107,0)</f>
        <v>0</v>
      </c>
      <c r="Y106" s="272">
        <f>IF('Parade Entries'!$G107="Section A / Free",'Parade Entries'!AA107,0)</f>
        <v>0</v>
      </c>
      <c r="Z106" s="271">
        <f>IF('Parade Entries'!$G107="Section A / Free",'Parade Entries'!AB107,0)</f>
        <v>0</v>
      </c>
      <c r="AA106" s="272">
        <f>IF('Parade Entries'!$G107="Section A / Free",'Parade Entries'!AC107,0)</f>
        <v>0</v>
      </c>
      <c r="AB106" s="156">
        <f>IF('Parade Entries'!$G107="Section A / Free",'Parade Entries'!AD107,0)</f>
        <v>0</v>
      </c>
      <c r="AC106" s="156">
        <f>IF('Parade Entries'!$G107="Section A / Free",'Parade Entries'!AE107,0)</f>
        <v>0</v>
      </c>
      <c r="AD106" s="156">
        <f>IF('Parade Entries'!$G107="Section A / Free",'Parade Entries'!AF107,0)</f>
        <v>0</v>
      </c>
    </row>
    <row r="107" spans="2:30" ht="18" x14ac:dyDescent="0.25">
      <c r="B107" s="156">
        <f>IF('Parade Entries'!$G108="Section A / Free",'Parade Entries'!B108,0)</f>
        <v>0</v>
      </c>
      <c r="C107" s="233">
        <f>IF('Parade Entries'!$G108="Section A / Free",'Parade Entries'!E108,0)</f>
        <v>0</v>
      </c>
      <c r="D107" s="269">
        <f>IF('Parade Entries'!$G108="Section A / Free",'Parade Entries'!F108,0)</f>
        <v>0</v>
      </c>
      <c r="E107" s="156">
        <f>IF('Parade Entries'!$G108="Section A / Free",'Parade Entries'!G108,0)</f>
        <v>0</v>
      </c>
      <c r="F107" s="156">
        <f>IF('Parade Entries'!$G108="Section A / Free",'Parade Entries'!H108,0)</f>
        <v>0</v>
      </c>
      <c r="G107" s="156">
        <f>IF('Parade Entries'!$G108="Section A / Free",'Parade Entries'!I108,0)</f>
        <v>0</v>
      </c>
      <c r="H107" s="156">
        <f>IF('Parade Entries'!$G108="Section A / Free",'Parade Entries'!J108,0)</f>
        <v>0</v>
      </c>
      <c r="I107" s="268">
        <f>IF('Parade Entries'!$G108="Section A / Free",'Parade Entries'!K108,0)</f>
        <v>0</v>
      </c>
      <c r="J107" s="156">
        <f>IF('Parade Entries'!$G108="Section A / Free",'Parade Entries'!L108,0)</f>
        <v>0</v>
      </c>
      <c r="K107" s="156">
        <f>IF('Parade Entries'!$G108="Section A / Free",'Parade Entries'!M108,0)</f>
        <v>0</v>
      </c>
      <c r="L107" s="156">
        <f>IF('Parade Entries'!$G108="Section A / Free",'Parade Entries'!N108,0)</f>
        <v>0</v>
      </c>
      <c r="M107" s="156">
        <f>IF('Parade Entries'!$G108="Section A / Free",'Parade Entries'!O108,0)</f>
        <v>0</v>
      </c>
      <c r="N107" s="156">
        <f>IF('Parade Entries'!$G108="Section A / Free",'Parade Entries'!P108,0)</f>
        <v>0</v>
      </c>
      <c r="O107" s="156">
        <f>IF('Parade Entries'!$G108="Section A / Free",'Parade Entries'!Q108,0)</f>
        <v>0</v>
      </c>
      <c r="P107" s="156">
        <f>IF('Parade Entries'!$G108="Section A / Free",'Parade Entries'!R108,0)</f>
        <v>0</v>
      </c>
      <c r="Q107" s="156">
        <f>IF('Parade Entries'!$G108="Section A / Free",'Parade Entries'!S108,0)</f>
        <v>0</v>
      </c>
      <c r="R107" s="156">
        <f>IF('Parade Entries'!$G108="Section A / Free",'Parade Entries'!T108,0)</f>
        <v>0</v>
      </c>
      <c r="S107" s="271">
        <f>IF('Parade Entries'!$G108="Section A / Free",'Parade Entries'!U108,0)</f>
        <v>0</v>
      </c>
      <c r="T107" s="271">
        <f>IF('Parade Entries'!$G108="Section A / Free",'Parade Entries'!W108,0)</f>
        <v>0</v>
      </c>
      <c r="U107" s="271">
        <f>IF('Parade Entries'!$G108="Section A / Free",'Parade Entries'!X108,0)</f>
        <v>0</v>
      </c>
      <c r="V107" s="271">
        <f>IF('Parade Entries'!$G108="Section A / Free",'Parade Entries'!V108,0)</f>
        <v>0</v>
      </c>
      <c r="W107" s="272">
        <f>IF('Parade Entries'!$G108="Section A / Free",'Parade Entries'!Y108,0)</f>
        <v>0</v>
      </c>
      <c r="X107" s="271">
        <f>IF('Parade Entries'!$G108="Section A / Free",'Parade Entries'!Z108,0)</f>
        <v>0</v>
      </c>
      <c r="Y107" s="272">
        <f>IF('Parade Entries'!$G108="Section A / Free",'Parade Entries'!AA108,0)</f>
        <v>0</v>
      </c>
      <c r="Z107" s="271">
        <f>IF('Parade Entries'!$G108="Section A / Free",'Parade Entries'!AB108,0)</f>
        <v>0</v>
      </c>
      <c r="AA107" s="272">
        <f>IF('Parade Entries'!$G108="Section A / Free",'Parade Entries'!AC108,0)</f>
        <v>0</v>
      </c>
      <c r="AB107" s="156">
        <f>IF('Parade Entries'!$G108="Section A / Free",'Parade Entries'!AD108,0)</f>
        <v>0</v>
      </c>
      <c r="AC107" s="156">
        <f>IF('Parade Entries'!$G108="Section A / Free",'Parade Entries'!AE108,0)</f>
        <v>0</v>
      </c>
      <c r="AD107" s="156">
        <f>IF('Parade Entries'!$G108="Section A / Free",'Parade Entries'!AF108,0)</f>
        <v>0</v>
      </c>
    </row>
    <row r="108" spans="2:30" ht="18" x14ac:dyDescent="0.25">
      <c r="B108" s="156">
        <f>IF('Parade Entries'!$G109="Section A / Free",'Parade Entries'!B109,0)</f>
        <v>0</v>
      </c>
      <c r="C108" s="233">
        <f>IF('Parade Entries'!$G109="Section A / Free",'Parade Entries'!E109,0)</f>
        <v>0</v>
      </c>
      <c r="D108" s="269">
        <f>IF('Parade Entries'!$G109="Section A / Free",'Parade Entries'!F109,0)</f>
        <v>0</v>
      </c>
      <c r="E108" s="156">
        <f>IF('Parade Entries'!$G109="Section A / Free",'Parade Entries'!G109,0)</f>
        <v>0</v>
      </c>
      <c r="F108" s="156">
        <f>IF('Parade Entries'!$G109="Section A / Free",'Parade Entries'!H109,0)</f>
        <v>0</v>
      </c>
      <c r="G108" s="156">
        <f>IF('Parade Entries'!$G109="Section A / Free",'Parade Entries'!I109,0)</f>
        <v>0</v>
      </c>
      <c r="H108" s="156">
        <f>IF('Parade Entries'!$G109="Section A / Free",'Parade Entries'!J109,0)</f>
        <v>0</v>
      </c>
      <c r="I108" s="268">
        <f>IF('Parade Entries'!$G109="Section A / Free",'Parade Entries'!K109,0)</f>
        <v>0</v>
      </c>
      <c r="J108" s="156">
        <f>IF('Parade Entries'!$G109="Section A / Free",'Parade Entries'!L109,0)</f>
        <v>0</v>
      </c>
      <c r="K108" s="156">
        <f>IF('Parade Entries'!$G109="Section A / Free",'Parade Entries'!M109,0)</f>
        <v>0</v>
      </c>
      <c r="L108" s="156">
        <f>IF('Parade Entries'!$G109="Section A / Free",'Parade Entries'!N109,0)</f>
        <v>0</v>
      </c>
      <c r="M108" s="156">
        <f>IF('Parade Entries'!$G109="Section A / Free",'Parade Entries'!O109,0)</f>
        <v>0</v>
      </c>
      <c r="N108" s="156">
        <f>IF('Parade Entries'!$G109="Section A / Free",'Parade Entries'!P109,0)</f>
        <v>0</v>
      </c>
      <c r="O108" s="156">
        <f>IF('Parade Entries'!$G109="Section A / Free",'Parade Entries'!Q109,0)</f>
        <v>0</v>
      </c>
      <c r="P108" s="156">
        <f>IF('Parade Entries'!$G109="Section A / Free",'Parade Entries'!R109,0)</f>
        <v>0</v>
      </c>
      <c r="Q108" s="156">
        <f>IF('Parade Entries'!$G109="Section A / Free",'Parade Entries'!S109,0)</f>
        <v>0</v>
      </c>
      <c r="R108" s="156">
        <f>IF('Parade Entries'!$G109="Section A / Free",'Parade Entries'!T109,0)</f>
        <v>0</v>
      </c>
      <c r="S108" s="271">
        <f>IF('Parade Entries'!$G109="Section A / Free",'Parade Entries'!U109,0)</f>
        <v>0</v>
      </c>
      <c r="T108" s="271">
        <f>IF('Parade Entries'!$G109="Section A / Free",'Parade Entries'!W109,0)</f>
        <v>0</v>
      </c>
      <c r="U108" s="271">
        <f>IF('Parade Entries'!$G109="Section A / Free",'Parade Entries'!X109,0)</f>
        <v>0</v>
      </c>
      <c r="V108" s="271">
        <f>IF('Parade Entries'!$G109="Section A / Free",'Parade Entries'!V109,0)</f>
        <v>0</v>
      </c>
      <c r="W108" s="272">
        <f>IF('Parade Entries'!$G109="Section A / Free",'Parade Entries'!Y109,0)</f>
        <v>0</v>
      </c>
      <c r="X108" s="271">
        <f>IF('Parade Entries'!$G109="Section A / Free",'Parade Entries'!Z109,0)</f>
        <v>0</v>
      </c>
      <c r="Y108" s="272">
        <f>IF('Parade Entries'!$G109="Section A / Free",'Parade Entries'!AA109,0)</f>
        <v>0</v>
      </c>
      <c r="Z108" s="271">
        <f>IF('Parade Entries'!$G109="Section A / Free",'Parade Entries'!AB109,0)</f>
        <v>0</v>
      </c>
      <c r="AA108" s="272">
        <f>IF('Parade Entries'!$G109="Section A / Free",'Parade Entries'!AC109,0)</f>
        <v>0</v>
      </c>
      <c r="AB108" s="156">
        <f>IF('Parade Entries'!$G109="Section A / Free",'Parade Entries'!AD109,0)</f>
        <v>0</v>
      </c>
      <c r="AC108" s="156">
        <f>IF('Parade Entries'!$G109="Section A / Free",'Parade Entries'!AE109,0)</f>
        <v>0</v>
      </c>
      <c r="AD108" s="156">
        <f>IF('Parade Entries'!$G109="Section A / Free",'Parade Entries'!AF109,0)</f>
        <v>0</v>
      </c>
    </row>
    <row r="109" spans="2:30" ht="18" x14ac:dyDescent="0.25">
      <c r="B109" s="156">
        <f>IF('Parade Entries'!$G110="Section A / Free",'Parade Entries'!B110,0)</f>
        <v>0</v>
      </c>
      <c r="C109" s="233">
        <f>IF('Parade Entries'!$G110="Section A / Free",'Parade Entries'!E110,0)</f>
        <v>0</v>
      </c>
      <c r="D109" s="269">
        <f>IF('Parade Entries'!$G110="Section A / Free",'Parade Entries'!F110,0)</f>
        <v>0</v>
      </c>
      <c r="E109" s="156">
        <f>IF('Parade Entries'!$G110="Section A / Free",'Parade Entries'!G110,0)</f>
        <v>0</v>
      </c>
      <c r="F109" s="156">
        <f>IF('Parade Entries'!$G110="Section A / Free",'Parade Entries'!H110,0)</f>
        <v>0</v>
      </c>
      <c r="G109" s="156">
        <f>IF('Parade Entries'!$G110="Section A / Free",'Parade Entries'!I110,0)</f>
        <v>0</v>
      </c>
      <c r="H109" s="156">
        <f>IF('Parade Entries'!$G110="Section A / Free",'Parade Entries'!J110,0)</f>
        <v>0</v>
      </c>
      <c r="I109" s="268">
        <f>IF('Parade Entries'!$G110="Section A / Free",'Parade Entries'!K110,0)</f>
        <v>0</v>
      </c>
      <c r="J109" s="156">
        <f>IF('Parade Entries'!$G110="Section A / Free",'Parade Entries'!L110,0)</f>
        <v>0</v>
      </c>
      <c r="K109" s="156">
        <f>IF('Parade Entries'!$G110="Section A / Free",'Parade Entries'!M110,0)</f>
        <v>0</v>
      </c>
      <c r="L109" s="156">
        <f>IF('Parade Entries'!$G110="Section A / Free",'Parade Entries'!N110,0)</f>
        <v>0</v>
      </c>
      <c r="M109" s="156">
        <f>IF('Parade Entries'!$G110="Section A / Free",'Parade Entries'!O110,0)</f>
        <v>0</v>
      </c>
      <c r="N109" s="156">
        <f>IF('Parade Entries'!$G110="Section A / Free",'Parade Entries'!P110,0)</f>
        <v>0</v>
      </c>
      <c r="O109" s="156">
        <f>IF('Parade Entries'!$G110="Section A / Free",'Parade Entries'!Q110,0)</f>
        <v>0</v>
      </c>
      <c r="P109" s="156">
        <f>IF('Parade Entries'!$G110="Section A / Free",'Parade Entries'!R110,0)</f>
        <v>0</v>
      </c>
      <c r="Q109" s="156">
        <f>IF('Parade Entries'!$G110="Section A / Free",'Parade Entries'!S110,0)</f>
        <v>0</v>
      </c>
      <c r="R109" s="156">
        <f>IF('Parade Entries'!$G110="Section A / Free",'Parade Entries'!T110,0)</f>
        <v>0</v>
      </c>
      <c r="S109" s="271">
        <f>IF('Parade Entries'!$G110="Section A / Free",'Parade Entries'!U110,0)</f>
        <v>0</v>
      </c>
      <c r="T109" s="271">
        <f>IF('Parade Entries'!$G110="Section A / Free",'Parade Entries'!W110,0)</f>
        <v>0</v>
      </c>
      <c r="U109" s="271">
        <f>IF('Parade Entries'!$G110="Section A / Free",'Parade Entries'!X110,0)</f>
        <v>0</v>
      </c>
      <c r="V109" s="271">
        <f>IF('Parade Entries'!$G110="Section A / Free",'Parade Entries'!V110,0)</f>
        <v>0</v>
      </c>
      <c r="W109" s="272">
        <f>IF('Parade Entries'!$G110="Section A / Free",'Parade Entries'!Y110,0)</f>
        <v>0</v>
      </c>
      <c r="X109" s="271">
        <f>IF('Parade Entries'!$G110="Section A / Free",'Parade Entries'!Z110,0)</f>
        <v>0</v>
      </c>
      <c r="Y109" s="272">
        <f>IF('Parade Entries'!$G110="Section A / Free",'Parade Entries'!AA110,0)</f>
        <v>0</v>
      </c>
      <c r="Z109" s="271">
        <f>IF('Parade Entries'!$G110="Section A / Free",'Parade Entries'!AB110,0)</f>
        <v>0</v>
      </c>
      <c r="AA109" s="272">
        <f>IF('Parade Entries'!$G110="Section A / Free",'Parade Entries'!AC110,0)</f>
        <v>0</v>
      </c>
      <c r="AB109" s="156">
        <f>IF('Parade Entries'!$G110="Section A / Free",'Parade Entries'!AD110,0)</f>
        <v>0</v>
      </c>
      <c r="AC109" s="156">
        <f>IF('Parade Entries'!$G110="Section A / Free",'Parade Entries'!AE110,0)</f>
        <v>0</v>
      </c>
      <c r="AD109" s="156">
        <f>IF('Parade Entries'!$G110="Section A / Free",'Parade Entries'!AF110,0)</f>
        <v>0</v>
      </c>
    </row>
    <row r="110" spans="2:30" ht="18" x14ac:dyDescent="0.25">
      <c r="B110" s="156">
        <f>IF('Parade Entries'!$G111="Section A / Free",'Parade Entries'!B111,0)</f>
        <v>0</v>
      </c>
      <c r="C110" s="233">
        <f>IF('Parade Entries'!$G111="Section A / Free",'Parade Entries'!E111,0)</f>
        <v>0</v>
      </c>
      <c r="D110" s="269">
        <f>IF('Parade Entries'!$G111="Section A / Free",'Parade Entries'!F111,0)</f>
        <v>0</v>
      </c>
      <c r="E110" s="156">
        <f>IF('Parade Entries'!$G111="Section A / Free",'Parade Entries'!G111,0)</f>
        <v>0</v>
      </c>
      <c r="F110" s="156">
        <f>IF('Parade Entries'!$G111="Section A / Free",'Parade Entries'!H111,0)</f>
        <v>0</v>
      </c>
      <c r="G110" s="156">
        <f>IF('Parade Entries'!$G111="Section A / Free",'Parade Entries'!I111,0)</f>
        <v>0</v>
      </c>
      <c r="H110" s="156">
        <f>IF('Parade Entries'!$G111="Section A / Free",'Parade Entries'!J111,0)</f>
        <v>0</v>
      </c>
      <c r="I110" s="268">
        <f>IF('Parade Entries'!$G111="Section A / Free",'Parade Entries'!K111,0)</f>
        <v>0</v>
      </c>
      <c r="J110" s="156">
        <f>IF('Parade Entries'!$G111="Section A / Free",'Parade Entries'!L111,0)</f>
        <v>0</v>
      </c>
      <c r="K110" s="156">
        <f>IF('Parade Entries'!$G111="Section A / Free",'Parade Entries'!M111,0)</f>
        <v>0</v>
      </c>
      <c r="L110" s="156">
        <f>IF('Parade Entries'!$G111="Section A / Free",'Parade Entries'!N111,0)</f>
        <v>0</v>
      </c>
      <c r="M110" s="156">
        <f>IF('Parade Entries'!$G111="Section A / Free",'Parade Entries'!O111,0)</f>
        <v>0</v>
      </c>
      <c r="N110" s="156">
        <f>IF('Parade Entries'!$G111="Section A / Free",'Parade Entries'!P111,0)</f>
        <v>0</v>
      </c>
      <c r="O110" s="156">
        <f>IF('Parade Entries'!$G111="Section A / Free",'Parade Entries'!Q111,0)</f>
        <v>0</v>
      </c>
      <c r="P110" s="156">
        <f>IF('Parade Entries'!$G111="Section A / Free",'Parade Entries'!R111,0)</f>
        <v>0</v>
      </c>
      <c r="Q110" s="156">
        <f>IF('Parade Entries'!$G111="Section A / Free",'Parade Entries'!S111,0)</f>
        <v>0</v>
      </c>
      <c r="R110" s="156">
        <f>IF('Parade Entries'!$G111="Section A / Free",'Parade Entries'!T111,0)</f>
        <v>0</v>
      </c>
      <c r="S110" s="271">
        <f>IF('Parade Entries'!$G111="Section A / Free",'Parade Entries'!U111,0)</f>
        <v>0</v>
      </c>
      <c r="T110" s="271">
        <f>IF('Parade Entries'!$G111="Section A / Free",'Parade Entries'!W111,0)</f>
        <v>0</v>
      </c>
      <c r="U110" s="271">
        <f>IF('Parade Entries'!$G111="Section A / Free",'Parade Entries'!X111,0)</f>
        <v>0</v>
      </c>
      <c r="V110" s="271">
        <f>IF('Parade Entries'!$G111="Section A / Free",'Parade Entries'!V111,0)</f>
        <v>0</v>
      </c>
      <c r="W110" s="272">
        <f>IF('Parade Entries'!$G111="Section A / Free",'Parade Entries'!Y111,0)</f>
        <v>0</v>
      </c>
      <c r="X110" s="271">
        <f>IF('Parade Entries'!$G111="Section A / Free",'Parade Entries'!Z111,0)</f>
        <v>0</v>
      </c>
      <c r="Y110" s="272">
        <f>IF('Parade Entries'!$G111="Section A / Free",'Parade Entries'!AA111,0)</f>
        <v>0</v>
      </c>
      <c r="Z110" s="271">
        <f>IF('Parade Entries'!$G111="Section A / Free",'Parade Entries'!AB111,0)</f>
        <v>0</v>
      </c>
      <c r="AA110" s="272">
        <f>IF('Parade Entries'!$G111="Section A / Free",'Parade Entries'!AC111,0)</f>
        <v>0</v>
      </c>
      <c r="AB110" s="156">
        <f>IF('Parade Entries'!$G111="Section A / Free",'Parade Entries'!AD111,0)</f>
        <v>0</v>
      </c>
      <c r="AC110" s="156">
        <f>IF('Parade Entries'!$G111="Section A / Free",'Parade Entries'!AE111,0)</f>
        <v>0</v>
      </c>
      <c r="AD110" s="156">
        <f>IF('Parade Entries'!$G111="Section A / Free",'Parade Entries'!AF111,0)</f>
        <v>0</v>
      </c>
    </row>
    <row r="111" spans="2:30" ht="18" x14ac:dyDescent="0.25">
      <c r="B111" s="156">
        <f>IF('Parade Entries'!$G112="Section A / Free",'Parade Entries'!B112,0)</f>
        <v>0</v>
      </c>
      <c r="C111" s="233">
        <f>IF('Parade Entries'!$G112="Section A / Free",'Parade Entries'!E112,0)</f>
        <v>0</v>
      </c>
      <c r="D111" s="269">
        <f>IF('Parade Entries'!$G112="Section A / Free",'Parade Entries'!F112,0)</f>
        <v>0</v>
      </c>
      <c r="E111" s="156">
        <f>IF('Parade Entries'!$G112="Section A / Free",'Parade Entries'!G112,0)</f>
        <v>0</v>
      </c>
      <c r="F111" s="156">
        <f>IF('Parade Entries'!$G112="Section A / Free",'Parade Entries'!H112,0)</f>
        <v>0</v>
      </c>
      <c r="G111" s="156">
        <f>IF('Parade Entries'!$G112="Section A / Free",'Parade Entries'!I112,0)</f>
        <v>0</v>
      </c>
      <c r="H111" s="156">
        <f>IF('Parade Entries'!$G112="Section A / Free",'Parade Entries'!J112,0)</f>
        <v>0</v>
      </c>
      <c r="I111" s="268">
        <f>IF('Parade Entries'!$G112="Section A / Free",'Parade Entries'!K112,0)</f>
        <v>0</v>
      </c>
      <c r="J111" s="156">
        <f>IF('Parade Entries'!$G112="Section A / Free",'Parade Entries'!L112,0)</f>
        <v>0</v>
      </c>
      <c r="K111" s="156">
        <f>IF('Parade Entries'!$G112="Section A / Free",'Parade Entries'!M112,0)</f>
        <v>0</v>
      </c>
      <c r="L111" s="156">
        <f>IF('Parade Entries'!$G112="Section A / Free",'Parade Entries'!N112,0)</f>
        <v>0</v>
      </c>
      <c r="M111" s="156">
        <f>IF('Parade Entries'!$G112="Section A / Free",'Parade Entries'!O112,0)</f>
        <v>0</v>
      </c>
      <c r="N111" s="156">
        <f>IF('Parade Entries'!$G112="Section A / Free",'Parade Entries'!P112,0)</f>
        <v>0</v>
      </c>
      <c r="O111" s="156">
        <f>IF('Parade Entries'!$G112="Section A / Free",'Parade Entries'!Q112,0)</f>
        <v>0</v>
      </c>
      <c r="P111" s="156">
        <f>IF('Parade Entries'!$G112="Section A / Free",'Parade Entries'!R112,0)</f>
        <v>0</v>
      </c>
      <c r="Q111" s="156">
        <f>IF('Parade Entries'!$G112="Section A / Free",'Parade Entries'!S112,0)</f>
        <v>0</v>
      </c>
      <c r="R111" s="156">
        <f>IF('Parade Entries'!$G112="Section A / Free",'Parade Entries'!T112,0)</f>
        <v>0</v>
      </c>
      <c r="S111" s="271">
        <f>IF('Parade Entries'!$G112="Section A / Free",'Parade Entries'!U112,0)</f>
        <v>0</v>
      </c>
      <c r="T111" s="271">
        <f>IF('Parade Entries'!$G112="Section A / Free",'Parade Entries'!W112,0)</f>
        <v>0</v>
      </c>
      <c r="U111" s="271">
        <f>IF('Parade Entries'!$G112="Section A / Free",'Parade Entries'!X112,0)</f>
        <v>0</v>
      </c>
      <c r="V111" s="271">
        <f>IF('Parade Entries'!$G112="Section A / Free",'Parade Entries'!V112,0)</f>
        <v>0</v>
      </c>
      <c r="W111" s="272">
        <f>IF('Parade Entries'!$G112="Section A / Free",'Parade Entries'!Y112,0)</f>
        <v>0</v>
      </c>
      <c r="X111" s="271">
        <f>IF('Parade Entries'!$G112="Section A / Free",'Parade Entries'!Z112,0)</f>
        <v>0</v>
      </c>
      <c r="Y111" s="272">
        <f>IF('Parade Entries'!$G112="Section A / Free",'Parade Entries'!AA112,0)</f>
        <v>0</v>
      </c>
      <c r="Z111" s="271">
        <f>IF('Parade Entries'!$G112="Section A / Free",'Parade Entries'!AB112,0)</f>
        <v>0</v>
      </c>
      <c r="AA111" s="272">
        <f>IF('Parade Entries'!$G112="Section A / Free",'Parade Entries'!AC112,0)</f>
        <v>0</v>
      </c>
      <c r="AB111" s="156">
        <f>IF('Parade Entries'!$G112="Section A / Free",'Parade Entries'!AD112,0)</f>
        <v>0</v>
      </c>
      <c r="AC111" s="156">
        <f>IF('Parade Entries'!$G112="Section A / Free",'Parade Entries'!AE112,0)</f>
        <v>0</v>
      </c>
      <c r="AD111" s="156">
        <f>IF('Parade Entries'!$G112="Section A / Free",'Parade Entries'!AF112,0)</f>
        <v>0</v>
      </c>
    </row>
    <row r="112" spans="2:30" ht="18" x14ac:dyDescent="0.25">
      <c r="B112" s="156">
        <f>IF('Parade Entries'!$G113="Section A / Free",'Parade Entries'!B113,0)</f>
        <v>0</v>
      </c>
      <c r="C112" s="233">
        <f>IF('Parade Entries'!$G113="Section A / Free",'Parade Entries'!E113,0)</f>
        <v>0</v>
      </c>
      <c r="D112" s="269">
        <f>IF('Parade Entries'!$G113="Section A / Free",'Parade Entries'!F113,0)</f>
        <v>0</v>
      </c>
      <c r="E112" s="156">
        <f>IF('Parade Entries'!$G113="Section A / Free",'Parade Entries'!G113,0)</f>
        <v>0</v>
      </c>
      <c r="F112" s="156">
        <f>IF('Parade Entries'!$G113="Section A / Free",'Parade Entries'!H113,0)</f>
        <v>0</v>
      </c>
      <c r="G112" s="156">
        <f>IF('Parade Entries'!$G113="Section A / Free",'Parade Entries'!I113,0)</f>
        <v>0</v>
      </c>
      <c r="H112" s="156">
        <f>IF('Parade Entries'!$G113="Section A / Free",'Parade Entries'!J113,0)</f>
        <v>0</v>
      </c>
      <c r="I112" s="268">
        <f>IF('Parade Entries'!$G113="Section A / Free",'Parade Entries'!K113,0)</f>
        <v>0</v>
      </c>
      <c r="J112" s="156">
        <f>IF('Parade Entries'!$G113="Section A / Free",'Parade Entries'!L113,0)</f>
        <v>0</v>
      </c>
      <c r="K112" s="156">
        <f>IF('Parade Entries'!$G113="Section A / Free",'Parade Entries'!M113,0)</f>
        <v>0</v>
      </c>
      <c r="L112" s="156">
        <f>IF('Parade Entries'!$G113="Section A / Free",'Parade Entries'!N113,0)</f>
        <v>0</v>
      </c>
      <c r="M112" s="156">
        <f>IF('Parade Entries'!$G113="Section A / Free",'Parade Entries'!O113,0)</f>
        <v>0</v>
      </c>
      <c r="N112" s="156">
        <f>IF('Parade Entries'!$G113="Section A / Free",'Parade Entries'!P113,0)</f>
        <v>0</v>
      </c>
      <c r="O112" s="156">
        <f>IF('Parade Entries'!$G113="Section A / Free",'Parade Entries'!Q113,0)</f>
        <v>0</v>
      </c>
      <c r="P112" s="156">
        <f>IF('Parade Entries'!$G113="Section A / Free",'Parade Entries'!R113,0)</f>
        <v>0</v>
      </c>
      <c r="Q112" s="156">
        <f>IF('Parade Entries'!$G113="Section A / Free",'Parade Entries'!S113,0)</f>
        <v>0</v>
      </c>
      <c r="R112" s="156">
        <f>IF('Parade Entries'!$G113="Section A / Free",'Parade Entries'!T113,0)</f>
        <v>0</v>
      </c>
      <c r="S112" s="271">
        <f>IF('Parade Entries'!$G113="Section A / Free",'Parade Entries'!U113,0)</f>
        <v>0</v>
      </c>
      <c r="T112" s="271">
        <f>IF('Parade Entries'!$G113="Section A / Free",'Parade Entries'!W113,0)</f>
        <v>0</v>
      </c>
      <c r="U112" s="271">
        <f>IF('Parade Entries'!$G113="Section A / Free",'Parade Entries'!X113,0)</f>
        <v>0</v>
      </c>
      <c r="V112" s="271">
        <f>IF('Parade Entries'!$G113="Section A / Free",'Parade Entries'!V113,0)</f>
        <v>0</v>
      </c>
      <c r="W112" s="272">
        <f>IF('Parade Entries'!$G113="Section A / Free",'Parade Entries'!Y113,0)</f>
        <v>0</v>
      </c>
      <c r="X112" s="271">
        <f>IF('Parade Entries'!$G113="Section A / Free",'Parade Entries'!Z113,0)</f>
        <v>0</v>
      </c>
      <c r="Y112" s="272">
        <f>IF('Parade Entries'!$G113="Section A / Free",'Parade Entries'!AA113,0)</f>
        <v>0</v>
      </c>
      <c r="Z112" s="271">
        <f>IF('Parade Entries'!$G113="Section A / Free",'Parade Entries'!AB113,0)</f>
        <v>0</v>
      </c>
      <c r="AA112" s="272">
        <f>IF('Parade Entries'!$G113="Section A / Free",'Parade Entries'!AC113,0)</f>
        <v>0</v>
      </c>
      <c r="AB112" s="156">
        <f>IF('Parade Entries'!$G113="Section A / Free",'Parade Entries'!AD113,0)</f>
        <v>0</v>
      </c>
      <c r="AC112" s="156">
        <f>IF('Parade Entries'!$G113="Section A / Free",'Parade Entries'!AE113,0)</f>
        <v>0</v>
      </c>
      <c r="AD112" s="156">
        <f>IF('Parade Entries'!$G113="Section A / Free",'Parade Entries'!AF113,0)</f>
        <v>0</v>
      </c>
    </row>
    <row r="113" spans="2:30" ht="18" x14ac:dyDescent="0.25">
      <c r="B113" s="156">
        <f>IF('Parade Entries'!$G114="Section A / Free",'Parade Entries'!B114,0)</f>
        <v>0</v>
      </c>
      <c r="C113" s="233">
        <f>IF('Parade Entries'!$G114="Section A / Free",'Parade Entries'!E114,0)</f>
        <v>0</v>
      </c>
      <c r="D113" s="269">
        <f>IF('Parade Entries'!$G114="Section A / Free",'Parade Entries'!F114,0)</f>
        <v>0</v>
      </c>
      <c r="E113" s="156">
        <f>IF('Parade Entries'!$G114="Section A / Free",'Parade Entries'!G114,0)</f>
        <v>0</v>
      </c>
      <c r="F113" s="156">
        <f>IF('Parade Entries'!$G114="Section A / Free",'Parade Entries'!H114,0)</f>
        <v>0</v>
      </c>
      <c r="G113" s="156">
        <f>IF('Parade Entries'!$G114="Section A / Free",'Parade Entries'!I114,0)</f>
        <v>0</v>
      </c>
      <c r="H113" s="156">
        <f>IF('Parade Entries'!$G114="Section A / Free",'Parade Entries'!J114,0)</f>
        <v>0</v>
      </c>
      <c r="I113" s="268">
        <f>IF('Parade Entries'!$G114="Section A / Free",'Parade Entries'!K114,0)</f>
        <v>0</v>
      </c>
      <c r="J113" s="156">
        <f>IF('Parade Entries'!$G114="Section A / Free",'Parade Entries'!L114,0)</f>
        <v>0</v>
      </c>
      <c r="K113" s="156">
        <f>IF('Parade Entries'!$G114="Section A / Free",'Parade Entries'!M114,0)</f>
        <v>0</v>
      </c>
      <c r="L113" s="156">
        <f>IF('Parade Entries'!$G114="Section A / Free",'Parade Entries'!N114,0)</f>
        <v>0</v>
      </c>
      <c r="M113" s="156">
        <f>IF('Parade Entries'!$G114="Section A / Free",'Parade Entries'!O114,0)</f>
        <v>0</v>
      </c>
      <c r="N113" s="156">
        <f>IF('Parade Entries'!$G114="Section A / Free",'Parade Entries'!P114,0)</f>
        <v>0</v>
      </c>
      <c r="O113" s="156">
        <f>IF('Parade Entries'!$G114="Section A / Free",'Parade Entries'!Q114,0)</f>
        <v>0</v>
      </c>
      <c r="P113" s="156">
        <f>IF('Parade Entries'!$G114="Section A / Free",'Parade Entries'!R114,0)</f>
        <v>0</v>
      </c>
      <c r="Q113" s="156">
        <f>IF('Parade Entries'!$G114="Section A / Free",'Parade Entries'!S114,0)</f>
        <v>0</v>
      </c>
      <c r="R113" s="156">
        <f>IF('Parade Entries'!$G114="Section A / Free",'Parade Entries'!T114,0)</f>
        <v>0</v>
      </c>
      <c r="S113" s="271">
        <f>IF('Parade Entries'!$G114="Section A / Free",'Parade Entries'!U114,0)</f>
        <v>0</v>
      </c>
      <c r="T113" s="271">
        <f>IF('Parade Entries'!$G114="Section A / Free",'Parade Entries'!W114,0)</f>
        <v>0</v>
      </c>
      <c r="U113" s="271">
        <f>IF('Parade Entries'!$G114="Section A / Free",'Parade Entries'!X114,0)</f>
        <v>0</v>
      </c>
      <c r="V113" s="271">
        <f>IF('Parade Entries'!$G114="Section A / Free",'Parade Entries'!V114,0)</f>
        <v>0</v>
      </c>
      <c r="W113" s="272">
        <f>IF('Parade Entries'!$G114="Section A / Free",'Parade Entries'!Y114,0)</f>
        <v>0</v>
      </c>
      <c r="X113" s="271">
        <f>IF('Parade Entries'!$G114="Section A / Free",'Parade Entries'!Z114,0)</f>
        <v>0</v>
      </c>
      <c r="Y113" s="272">
        <f>IF('Parade Entries'!$G114="Section A / Free",'Parade Entries'!AA114,0)</f>
        <v>0</v>
      </c>
      <c r="Z113" s="271">
        <f>IF('Parade Entries'!$G114="Section A / Free",'Parade Entries'!AB114,0)</f>
        <v>0</v>
      </c>
      <c r="AA113" s="272">
        <f>IF('Parade Entries'!$G114="Section A / Free",'Parade Entries'!AC114,0)</f>
        <v>0</v>
      </c>
      <c r="AB113" s="156">
        <f>IF('Parade Entries'!$G114="Section A / Free",'Parade Entries'!AD114,0)</f>
        <v>0</v>
      </c>
      <c r="AC113" s="156">
        <f>IF('Parade Entries'!$G114="Section A / Free",'Parade Entries'!AE114,0)</f>
        <v>0</v>
      </c>
      <c r="AD113" s="156">
        <f>IF('Parade Entries'!$G114="Section A / Free",'Parade Entries'!AF114,0)</f>
        <v>0</v>
      </c>
    </row>
    <row r="114" spans="2:30" ht="18" x14ac:dyDescent="0.25">
      <c r="B114" s="156">
        <f>IF('Parade Entries'!$G115="Section A / Free",'Parade Entries'!B115,0)</f>
        <v>0</v>
      </c>
      <c r="C114" s="233">
        <f>IF('Parade Entries'!$G115="Section A / Free",'Parade Entries'!E115,0)</f>
        <v>0</v>
      </c>
      <c r="D114" s="269">
        <f>IF('Parade Entries'!$G115="Section A / Free",'Parade Entries'!F115,0)</f>
        <v>0</v>
      </c>
      <c r="E114" s="156">
        <f>IF('Parade Entries'!$G115="Section A / Free",'Parade Entries'!G115,0)</f>
        <v>0</v>
      </c>
      <c r="F114" s="156">
        <f>IF('Parade Entries'!$G115="Section A / Free",'Parade Entries'!H115,0)</f>
        <v>0</v>
      </c>
      <c r="G114" s="156">
        <f>IF('Parade Entries'!$G115="Section A / Free",'Parade Entries'!I115,0)</f>
        <v>0</v>
      </c>
      <c r="H114" s="156">
        <f>IF('Parade Entries'!$G115="Section A / Free",'Parade Entries'!J115,0)</f>
        <v>0</v>
      </c>
      <c r="I114" s="268">
        <f>IF('Parade Entries'!$G115="Section A / Free",'Parade Entries'!K115,0)</f>
        <v>0</v>
      </c>
      <c r="J114" s="156">
        <f>IF('Parade Entries'!$G115="Section A / Free",'Parade Entries'!L115,0)</f>
        <v>0</v>
      </c>
      <c r="K114" s="156">
        <f>IF('Parade Entries'!$G115="Section A / Free",'Parade Entries'!M115,0)</f>
        <v>0</v>
      </c>
      <c r="L114" s="156">
        <f>IF('Parade Entries'!$G115="Section A / Free",'Parade Entries'!N115,0)</f>
        <v>0</v>
      </c>
      <c r="M114" s="156">
        <f>IF('Parade Entries'!$G115="Section A / Free",'Parade Entries'!O115,0)</f>
        <v>0</v>
      </c>
      <c r="N114" s="156">
        <f>IF('Parade Entries'!$G115="Section A / Free",'Parade Entries'!P115,0)</f>
        <v>0</v>
      </c>
      <c r="O114" s="156">
        <f>IF('Parade Entries'!$G115="Section A / Free",'Parade Entries'!Q115,0)</f>
        <v>0</v>
      </c>
      <c r="P114" s="156">
        <f>IF('Parade Entries'!$G115="Section A / Free",'Parade Entries'!R115,0)</f>
        <v>0</v>
      </c>
      <c r="Q114" s="156">
        <f>IF('Parade Entries'!$G115="Section A / Free",'Parade Entries'!S115,0)</f>
        <v>0</v>
      </c>
      <c r="R114" s="156">
        <f>IF('Parade Entries'!$G115="Section A / Free",'Parade Entries'!T115,0)</f>
        <v>0</v>
      </c>
      <c r="S114" s="271">
        <f>IF('Parade Entries'!$G115="Section A / Free",'Parade Entries'!U115,0)</f>
        <v>0</v>
      </c>
      <c r="T114" s="271">
        <f>IF('Parade Entries'!$G115="Section A / Free",'Parade Entries'!W115,0)</f>
        <v>0</v>
      </c>
      <c r="U114" s="271">
        <f>IF('Parade Entries'!$G115="Section A / Free",'Parade Entries'!X115,0)</f>
        <v>0</v>
      </c>
      <c r="V114" s="271">
        <f>IF('Parade Entries'!$G115="Section A / Free",'Parade Entries'!V115,0)</f>
        <v>0</v>
      </c>
      <c r="W114" s="272">
        <f>IF('Parade Entries'!$G115="Section A / Free",'Parade Entries'!Y115,0)</f>
        <v>0</v>
      </c>
      <c r="X114" s="271">
        <f>IF('Parade Entries'!$G115="Section A / Free",'Parade Entries'!Z115,0)</f>
        <v>0</v>
      </c>
      <c r="Y114" s="272">
        <f>IF('Parade Entries'!$G115="Section A / Free",'Parade Entries'!AA115,0)</f>
        <v>0</v>
      </c>
      <c r="Z114" s="271">
        <f>IF('Parade Entries'!$G115="Section A / Free",'Parade Entries'!AB115,0)</f>
        <v>0</v>
      </c>
      <c r="AA114" s="272">
        <f>IF('Parade Entries'!$G115="Section A / Free",'Parade Entries'!AC115,0)</f>
        <v>0</v>
      </c>
      <c r="AB114" s="156">
        <f>IF('Parade Entries'!$G115="Section A / Free",'Parade Entries'!AD115,0)</f>
        <v>0</v>
      </c>
      <c r="AC114" s="156">
        <f>IF('Parade Entries'!$G115="Section A / Free",'Parade Entries'!AE115,0)</f>
        <v>0</v>
      </c>
      <c r="AD114" s="156">
        <f>IF('Parade Entries'!$G115="Section A / Free",'Parade Entries'!AF115,0)</f>
        <v>0</v>
      </c>
    </row>
    <row r="115" spans="2:30" ht="18" x14ac:dyDescent="0.25">
      <c r="B115" s="156">
        <f>IF('Parade Entries'!$G116="Section A / Free",'Parade Entries'!B116,0)</f>
        <v>0</v>
      </c>
      <c r="C115" s="233">
        <f>IF('Parade Entries'!$G116="Section A / Free",'Parade Entries'!E116,0)</f>
        <v>0</v>
      </c>
      <c r="D115" s="269">
        <f>IF('Parade Entries'!$G116="Section A / Free",'Parade Entries'!F116,0)</f>
        <v>0</v>
      </c>
      <c r="E115" s="156">
        <f>IF('Parade Entries'!$G116="Section A / Free",'Parade Entries'!G116,0)</f>
        <v>0</v>
      </c>
      <c r="F115" s="156">
        <f>IF('Parade Entries'!$G116="Section A / Free",'Parade Entries'!H116,0)</f>
        <v>0</v>
      </c>
      <c r="G115" s="156">
        <f>IF('Parade Entries'!$G116="Section A / Free",'Parade Entries'!I116,0)</f>
        <v>0</v>
      </c>
      <c r="H115" s="156">
        <f>IF('Parade Entries'!$G116="Section A / Free",'Parade Entries'!J116,0)</f>
        <v>0</v>
      </c>
      <c r="I115" s="268">
        <f>IF('Parade Entries'!$G116="Section A / Free",'Parade Entries'!K116,0)</f>
        <v>0</v>
      </c>
      <c r="J115" s="156">
        <f>IF('Parade Entries'!$G116="Section A / Free",'Parade Entries'!L116,0)</f>
        <v>0</v>
      </c>
      <c r="K115" s="156">
        <f>IF('Parade Entries'!$G116="Section A / Free",'Parade Entries'!M116,0)</f>
        <v>0</v>
      </c>
      <c r="L115" s="156">
        <f>IF('Parade Entries'!$G116="Section A / Free",'Parade Entries'!N116,0)</f>
        <v>0</v>
      </c>
      <c r="M115" s="156">
        <f>IF('Parade Entries'!$G116="Section A / Free",'Parade Entries'!O116,0)</f>
        <v>0</v>
      </c>
      <c r="N115" s="156">
        <f>IF('Parade Entries'!$G116="Section A / Free",'Parade Entries'!P116,0)</f>
        <v>0</v>
      </c>
      <c r="O115" s="156">
        <f>IF('Parade Entries'!$G116="Section A / Free",'Parade Entries'!Q116,0)</f>
        <v>0</v>
      </c>
      <c r="P115" s="156">
        <f>IF('Parade Entries'!$G116="Section A / Free",'Parade Entries'!R116,0)</f>
        <v>0</v>
      </c>
      <c r="Q115" s="156">
        <f>IF('Parade Entries'!$G116="Section A / Free",'Parade Entries'!S116,0)</f>
        <v>0</v>
      </c>
      <c r="R115" s="156">
        <f>IF('Parade Entries'!$G116="Section A / Free",'Parade Entries'!T116,0)</f>
        <v>0</v>
      </c>
      <c r="S115" s="271">
        <f>IF('Parade Entries'!$G116="Section A / Free",'Parade Entries'!U116,0)</f>
        <v>0</v>
      </c>
      <c r="T115" s="271">
        <f>IF('Parade Entries'!$G116="Section A / Free",'Parade Entries'!W116,0)</f>
        <v>0</v>
      </c>
      <c r="U115" s="271">
        <f>IF('Parade Entries'!$G116="Section A / Free",'Parade Entries'!X116,0)</f>
        <v>0</v>
      </c>
      <c r="V115" s="271">
        <f>IF('Parade Entries'!$G116="Section A / Free",'Parade Entries'!V116,0)</f>
        <v>0</v>
      </c>
      <c r="W115" s="272">
        <f>IF('Parade Entries'!$G116="Section A / Free",'Parade Entries'!Y116,0)</f>
        <v>0</v>
      </c>
      <c r="X115" s="271">
        <f>IF('Parade Entries'!$G116="Section A / Free",'Parade Entries'!Z116,0)</f>
        <v>0</v>
      </c>
      <c r="Y115" s="272">
        <f>IF('Parade Entries'!$G116="Section A / Free",'Parade Entries'!AA116,0)</f>
        <v>0</v>
      </c>
      <c r="Z115" s="271">
        <f>IF('Parade Entries'!$G116="Section A / Free",'Parade Entries'!AB116,0)</f>
        <v>0</v>
      </c>
      <c r="AA115" s="272">
        <f>IF('Parade Entries'!$G116="Section A / Free",'Parade Entries'!AC116,0)</f>
        <v>0</v>
      </c>
      <c r="AB115" s="156">
        <f>IF('Parade Entries'!$G116="Section A / Free",'Parade Entries'!AD116,0)</f>
        <v>0</v>
      </c>
      <c r="AC115" s="156">
        <f>IF('Parade Entries'!$G116="Section A / Free",'Parade Entries'!AE116,0)</f>
        <v>0</v>
      </c>
      <c r="AD115" s="156">
        <f>IF('Parade Entries'!$G116="Section A / Free",'Parade Entries'!AF116,0)</f>
        <v>0</v>
      </c>
    </row>
    <row r="116" spans="2:30" ht="18" x14ac:dyDescent="0.25">
      <c r="B116" s="156">
        <f>IF('Parade Entries'!$G117="Section A / Free",'Parade Entries'!B117,0)</f>
        <v>0</v>
      </c>
      <c r="C116" s="233">
        <f>IF('Parade Entries'!$G117="Section A / Free",'Parade Entries'!E117,0)</f>
        <v>0</v>
      </c>
      <c r="D116" s="269">
        <f>IF('Parade Entries'!$G117="Section A / Free",'Parade Entries'!F117,0)</f>
        <v>0</v>
      </c>
      <c r="E116" s="156">
        <f>IF('Parade Entries'!$G117="Section A / Free",'Parade Entries'!G117,0)</f>
        <v>0</v>
      </c>
      <c r="F116" s="156">
        <f>IF('Parade Entries'!$G117="Section A / Free",'Parade Entries'!H117,0)</f>
        <v>0</v>
      </c>
      <c r="G116" s="156">
        <f>IF('Parade Entries'!$G117="Section A / Free",'Parade Entries'!I117,0)</f>
        <v>0</v>
      </c>
      <c r="H116" s="156">
        <f>IF('Parade Entries'!$G117="Section A / Free",'Parade Entries'!J117,0)</f>
        <v>0</v>
      </c>
      <c r="I116" s="268">
        <f>IF('Parade Entries'!$G117="Section A / Free",'Parade Entries'!K117,0)</f>
        <v>0</v>
      </c>
      <c r="J116" s="156">
        <f>IF('Parade Entries'!$G117="Section A / Free",'Parade Entries'!L117,0)</f>
        <v>0</v>
      </c>
      <c r="K116" s="156">
        <f>IF('Parade Entries'!$G117="Section A / Free",'Parade Entries'!M117,0)</f>
        <v>0</v>
      </c>
      <c r="L116" s="156">
        <f>IF('Parade Entries'!$G117="Section A / Free",'Parade Entries'!N117,0)</f>
        <v>0</v>
      </c>
      <c r="M116" s="156">
        <f>IF('Parade Entries'!$G117="Section A / Free",'Parade Entries'!O117,0)</f>
        <v>0</v>
      </c>
      <c r="N116" s="156">
        <f>IF('Parade Entries'!$G117="Section A / Free",'Parade Entries'!P117,0)</f>
        <v>0</v>
      </c>
      <c r="O116" s="156">
        <f>IF('Parade Entries'!$G117="Section A / Free",'Parade Entries'!Q117,0)</f>
        <v>0</v>
      </c>
      <c r="P116" s="156">
        <f>IF('Parade Entries'!$G117="Section A / Free",'Parade Entries'!R117,0)</f>
        <v>0</v>
      </c>
      <c r="Q116" s="156">
        <f>IF('Parade Entries'!$G117="Section A / Free",'Parade Entries'!S117,0)</f>
        <v>0</v>
      </c>
      <c r="R116" s="156">
        <f>IF('Parade Entries'!$G117="Section A / Free",'Parade Entries'!T117,0)</f>
        <v>0</v>
      </c>
      <c r="S116" s="271">
        <f>IF('Parade Entries'!$G117="Section A / Free",'Parade Entries'!U117,0)</f>
        <v>0</v>
      </c>
      <c r="T116" s="271">
        <f>IF('Parade Entries'!$G117="Section A / Free",'Parade Entries'!W117,0)</f>
        <v>0</v>
      </c>
      <c r="U116" s="271">
        <f>IF('Parade Entries'!$G117="Section A / Free",'Parade Entries'!X117,0)</f>
        <v>0</v>
      </c>
      <c r="V116" s="271">
        <f>IF('Parade Entries'!$G117="Section A / Free",'Parade Entries'!V117,0)</f>
        <v>0</v>
      </c>
      <c r="W116" s="272">
        <f>IF('Parade Entries'!$G117="Section A / Free",'Parade Entries'!Y117,0)</f>
        <v>0</v>
      </c>
      <c r="X116" s="271">
        <f>IF('Parade Entries'!$G117="Section A / Free",'Parade Entries'!Z117,0)</f>
        <v>0</v>
      </c>
      <c r="Y116" s="272">
        <f>IF('Parade Entries'!$G117="Section A / Free",'Parade Entries'!AA117,0)</f>
        <v>0</v>
      </c>
      <c r="Z116" s="271">
        <f>IF('Parade Entries'!$G117="Section A / Free",'Parade Entries'!AB117,0)</f>
        <v>0</v>
      </c>
      <c r="AA116" s="272">
        <f>IF('Parade Entries'!$G117="Section A / Free",'Parade Entries'!AC117,0)</f>
        <v>0</v>
      </c>
      <c r="AB116" s="156">
        <f>IF('Parade Entries'!$G117="Section A / Free",'Parade Entries'!AD117,0)</f>
        <v>0</v>
      </c>
      <c r="AC116" s="156">
        <f>IF('Parade Entries'!$G117="Section A / Free",'Parade Entries'!AE117,0)</f>
        <v>0</v>
      </c>
      <c r="AD116" s="156">
        <f>IF('Parade Entries'!$G117="Section A / Free",'Parade Entries'!AF117,0)</f>
        <v>0</v>
      </c>
    </row>
    <row r="117" spans="2:30" ht="18" x14ac:dyDescent="0.25">
      <c r="B117" s="156">
        <f>IF('Parade Entries'!$G118="Section A / Free",'Parade Entries'!B118,0)</f>
        <v>0</v>
      </c>
      <c r="C117" s="233">
        <f>IF('Parade Entries'!$G118="Section A / Free",'Parade Entries'!E118,0)</f>
        <v>0</v>
      </c>
      <c r="D117" s="269">
        <f>IF('Parade Entries'!$G118="Section A / Free",'Parade Entries'!F118,0)</f>
        <v>0</v>
      </c>
      <c r="E117" s="156">
        <f>IF('Parade Entries'!$G118="Section A / Free",'Parade Entries'!G118,0)</f>
        <v>0</v>
      </c>
      <c r="F117" s="156">
        <f>IF('Parade Entries'!$G118="Section A / Free",'Parade Entries'!H118,0)</f>
        <v>0</v>
      </c>
      <c r="G117" s="156">
        <f>IF('Parade Entries'!$G118="Section A / Free",'Parade Entries'!I118,0)</f>
        <v>0</v>
      </c>
      <c r="H117" s="156">
        <f>IF('Parade Entries'!$G118="Section A / Free",'Parade Entries'!J118,0)</f>
        <v>0</v>
      </c>
      <c r="I117" s="268">
        <f>IF('Parade Entries'!$G118="Section A / Free",'Parade Entries'!K118,0)</f>
        <v>0</v>
      </c>
      <c r="J117" s="156">
        <f>IF('Parade Entries'!$G118="Section A / Free",'Parade Entries'!L118,0)</f>
        <v>0</v>
      </c>
      <c r="K117" s="156">
        <f>IF('Parade Entries'!$G118="Section A / Free",'Parade Entries'!M118,0)</f>
        <v>0</v>
      </c>
      <c r="L117" s="156">
        <f>IF('Parade Entries'!$G118="Section A / Free",'Parade Entries'!N118,0)</f>
        <v>0</v>
      </c>
      <c r="M117" s="156">
        <f>IF('Parade Entries'!$G118="Section A / Free",'Parade Entries'!O118,0)</f>
        <v>0</v>
      </c>
      <c r="N117" s="156">
        <f>IF('Parade Entries'!$G118="Section A / Free",'Parade Entries'!P118,0)</f>
        <v>0</v>
      </c>
      <c r="O117" s="156">
        <f>IF('Parade Entries'!$G118="Section A / Free",'Parade Entries'!Q118,0)</f>
        <v>0</v>
      </c>
      <c r="P117" s="156">
        <f>IF('Parade Entries'!$G118="Section A / Free",'Parade Entries'!R118,0)</f>
        <v>0</v>
      </c>
      <c r="Q117" s="156">
        <f>IF('Parade Entries'!$G118="Section A / Free",'Parade Entries'!S118,0)</f>
        <v>0</v>
      </c>
      <c r="R117" s="156">
        <f>IF('Parade Entries'!$G118="Section A / Free",'Parade Entries'!T118,0)</f>
        <v>0</v>
      </c>
      <c r="S117" s="271">
        <f>IF('Parade Entries'!$G118="Section A / Free",'Parade Entries'!U118,0)</f>
        <v>0</v>
      </c>
      <c r="T117" s="271">
        <f>IF('Parade Entries'!$G118="Section A / Free",'Parade Entries'!W118,0)</f>
        <v>0</v>
      </c>
      <c r="U117" s="271">
        <f>IF('Parade Entries'!$G118="Section A / Free",'Parade Entries'!X118,0)</f>
        <v>0</v>
      </c>
      <c r="V117" s="271">
        <f>IF('Parade Entries'!$G118="Section A / Free",'Parade Entries'!V118,0)</f>
        <v>0</v>
      </c>
      <c r="W117" s="272">
        <f>IF('Parade Entries'!$G118="Section A / Free",'Parade Entries'!Y118,0)</f>
        <v>0</v>
      </c>
      <c r="X117" s="271">
        <f>IF('Parade Entries'!$G118="Section A / Free",'Parade Entries'!Z118,0)</f>
        <v>0</v>
      </c>
      <c r="Y117" s="272">
        <f>IF('Parade Entries'!$G118="Section A / Free",'Parade Entries'!AA118,0)</f>
        <v>0</v>
      </c>
      <c r="Z117" s="271">
        <f>IF('Parade Entries'!$G118="Section A / Free",'Parade Entries'!AB118,0)</f>
        <v>0</v>
      </c>
      <c r="AA117" s="272">
        <f>IF('Parade Entries'!$G118="Section A / Free",'Parade Entries'!AC118,0)</f>
        <v>0</v>
      </c>
      <c r="AB117" s="156">
        <f>IF('Parade Entries'!$G118="Section A / Free",'Parade Entries'!AD118,0)</f>
        <v>0</v>
      </c>
      <c r="AC117" s="156">
        <f>IF('Parade Entries'!$G118="Section A / Free",'Parade Entries'!AE118,0)</f>
        <v>0</v>
      </c>
      <c r="AD117" s="156">
        <f>IF('Parade Entries'!$G118="Section A / Free",'Parade Entries'!AF118,0)</f>
        <v>0</v>
      </c>
    </row>
    <row r="118" spans="2:30" ht="18" x14ac:dyDescent="0.25">
      <c r="B118" s="156"/>
      <c r="C118" s="233"/>
      <c r="D118" s="269"/>
      <c r="E118" s="156"/>
      <c r="F118" s="156"/>
      <c r="G118" s="156"/>
      <c r="H118" s="156">
        <f>IF('Parade Entries'!$G119="Section A / Free",'Parade Entries'!J119,0)</f>
        <v>0</v>
      </c>
      <c r="I118" s="268">
        <f>IF('Parade Entries'!$G119="Section A / Free",'Parade Entries'!K119,0)</f>
        <v>0</v>
      </c>
      <c r="J118" s="156">
        <f>IF('Parade Entries'!$G119="Section A / Free",'Parade Entries'!L119,0)</f>
        <v>0</v>
      </c>
      <c r="K118" s="156">
        <f>IF('Parade Entries'!$G119="Section A / Free",'Parade Entries'!M119,0)</f>
        <v>0</v>
      </c>
      <c r="L118" s="156">
        <f>IF('Parade Entries'!$G119="Section A / Free",'Parade Entries'!N119,0)</f>
        <v>0</v>
      </c>
      <c r="M118" s="156">
        <f>IF('Parade Entries'!$G119="Section A / Free",'Parade Entries'!O119,0)</f>
        <v>0</v>
      </c>
      <c r="N118" s="156">
        <f>IF('Parade Entries'!$G119="Section A / Free",'Parade Entries'!P119,0)</f>
        <v>0</v>
      </c>
      <c r="O118" s="156">
        <f>IF('Parade Entries'!$G119="Section A / Free",'Parade Entries'!Q119,0)</f>
        <v>0</v>
      </c>
      <c r="P118" s="156">
        <f>IF('Parade Entries'!$G119="Section A / Free",'Parade Entries'!R119,0)</f>
        <v>0</v>
      </c>
      <c r="Q118" s="156">
        <f>IF('Parade Entries'!$G119="Section A / Free",'Parade Entries'!S119,0)</f>
        <v>0</v>
      </c>
      <c r="R118" s="156">
        <f>IF('Parade Entries'!$G119="Section A / Free",'Parade Entries'!T119,0)</f>
        <v>0</v>
      </c>
      <c r="S118" s="271">
        <f>IF('Parade Entries'!$G119="Section A / Free",'Parade Entries'!U119,0)</f>
        <v>0</v>
      </c>
      <c r="T118" s="271">
        <f>IF('Parade Entries'!$G119="Section A / Free",'Parade Entries'!W119,0)</f>
        <v>0</v>
      </c>
      <c r="U118" s="271">
        <f>IF('Parade Entries'!$G119="Section A / Free",'Parade Entries'!X119,0)</f>
        <v>0</v>
      </c>
      <c r="V118" s="271">
        <f>IF('Parade Entries'!$G119="Section A / Free",'Parade Entries'!V119,0)</f>
        <v>0</v>
      </c>
      <c r="W118" s="272">
        <f>IF('Parade Entries'!$G119="Section A / Free",'Parade Entries'!Y119,0)</f>
        <v>0</v>
      </c>
      <c r="X118" s="271">
        <f>IF('Parade Entries'!$G119="Section A / Free",'Parade Entries'!Z119,0)</f>
        <v>0</v>
      </c>
      <c r="Y118" s="272">
        <f>IF('Parade Entries'!$G119="Section A / Free",'Parade Entries'!AA119,0)</f>
        <v>0</v>
      </c>
      <c r="Z118" s="271">
        <f>IF('Parade Entries'!$G119="Section A / Free",'Parade Entries'!AB119,0)</f>
        <v>0</v>
      </c>
      <c r="AA118" s="272">
        <f>IF('Parade Entries'!$G119="Section A / Free",'Parade Entries'!AC119,0)</f>
        <v>0</v>
      </c>
      <c r="AB118" s="156">
        <f>IF('Parade Entries'!$G119="Section A / Free",'Parade Entries'!AD119,0)</f>
        <v>0</v>
      </c>
      <c r="AC118" s="156">
        <f>IF('Parade Entries'!$G119="Section A / Free",'Parade Entries'!AE119,0)</f>
        <v>0</v>
      </c>
      <c r="AD118" s="156">
        <f>IF('Parade Entries'!$G119="Section A / Free",'Parade Entries'!AF119,0)</f>
        <v>0</v>
      </c>
    </row>
    <row r="119" spans="2:30" ht="18" x14ac:dyDescent="0.25">
      <c r="B119" s="156">
        <f>IF('Parade Entries'!$G119="Section A / Free",'Parade Entries'!B119,0)</f>
        <v>0</v>
      </c>
      <c r="C119" s="233">
        <f>IF('Parade Entries'!$G119="Section A / Free",'Parade Entries'!E119,0)</f>
        <v>0</v>
      </c>
      <c r="D119" s="269">
        <f>IF('Parade Entries'!$G119="Section A / Free",'Parade Entries'!F119,0)</f>
        <v>0</v>
      </c>
      <c r="E119" s="156">
        <f>IF('Parade Entries'!$G119="Section A / Free",'Parade Entries'!G119,0)</f>
        <v>0</v>
      </c>
      <c r="F119" s="156">
        <f>IF('Parade Entries'!$G119="Section A / Free",'Parade Entries'!H119,0)</f>
        <v>0</v>
      </c>
      <c r="G119" s="156">
        <f>IF('Parade Entries'!$G119="Section A / Free",'Parade Entries'!I119,0)</f>
        <v>0</v>
      </c>
      <c r="H119" s="156">
        <f>IF('Parade Entries'!$G120="Section A / Free",'Parade Entries'!J120,0)</f>
        <v>0</v>
      </c>
      <c r="I119" s="268">
        <f>IF('Parade Entries'!$G120="Section A / Free",'Parade Entries'!K120,0)</f>
        <v>0</v>
      </c>
      <c r="J119" s="156">
        <f>IF('Parade Entries'!$G120="Section A / Free",'Parade Entries'!L120,0)</f>
        <v>0</v>
      </c>
      <c r="K119" s="156">
        <f>IF('Parade Entries'!$G120="Section A / Free",'Parade Entries'!M120,0)</f>
        <v>0</v>
      </c>
      <c r="L119" s="156">
        <f>IF('Parade Entries'!$G120="Section A / Free",'Parade Entries'!N120,0)</f>
        <v>0</v>
      </c>
      <c r="M119" s="156">
        <f>IF('Parade Entries'!$G120="Section A / Free",'Parade Entries'!O120,0)</f>
        <v>0</v>
      </c>
      <c r="N119" s="156">
        <f>IF('Parade Entries'!$G120="Section A / Free",'Parade Entries'!P120,0)</f>
        <v>0</v>
      </c>
      <c r="O119" s="156">
        <f>IF('Parade Entries'!$G120="Section A / Free",'Parade Entries'!Q120,0)</f>
        <v>0</v>
      </c>
      <c r="P119" s="156">
        <f>IF('Parade Entries'!$G120="Section A / Free",'Parade Entries'!R120,0)</f>
        <v>0</v>
      </c>
      <c r="Q119" s="156">
        <f>IF('Parade Entries'!$G120="Section A / Free",'Parade Entries'!S120,0)</f>
        <v>0</v>
      </c>
      <c r="R119" s="156">
        <f>IF('Parade Entries'!$G120="Section A / Free",'Parade Entries'!T120,0)</f>
        <v>0</v>
      </c>
      <c r="S119" s="271">
        <f>IF('Parade Entries'!$G120="Section A / Free",'Parade Entries'!U120,0)</f>
        <v>0</v>
      </c>
      <c r="T119" s="271">
        <f>IF('Parade Entries'!$G120="Section A / Free",'Parade Entries'!W120,0)</f>
        <v>0</v>
      </c>
      <c r="U119" s="271">
        <f>IF('Parade Entries'!$G120="Section A / Free",'Parade Entries'!X120,0)</f>
        <v>0</v>
      </c>
      <c r="V119" s="271">
        <f>IF('Parade Entries'!$G120="Section A / Free",'Parade Entries'!V120,0)</f>
        <v>0</v>
      </c>
      <c r="W119" s="272">
        <f>IF('Parade Entries'!$G120="Section A / Free",'Parade Entries'!Y120,0)</f>
        <v>0</v>
      </c>
      <c r="X119" s="271">
        <f>IF('Parade Entries'!$G120="Section A / Free",'Parade Entries'!Z120,0)</f>
        <v>0</v>
      </c>
      <c r="Y119" s="272">
        <f>IF('Parade Entries'!$G120="Section A / Free",'Parade Entries'!AA120,0)</f>
        <v>0</v>
      </c>
      <c r="Z119" s="271">
        <f>IF('Parade Entries'!$G120="Section A / Free",'Parade Entries'!AB120,0)</f>
        <v>0</v>
      </c>
      <c r="AA119" s="272">
        <f>IF('Parade Entries'!$G120="Section A / Free",'Parade Entries'!AC120,0)</f>
        <v>0</v>
      </c>
      <c r="AB119" s="156">
        <f>IF('Parade Entries'!$G120="Section A / Free",'Parade Entries'!AD120,0)</f>
        <v>0</v>
      </c>
      <c r="AC119" s="156">
        <f>IF('Parade Entries'!$G120="Section A / Free",'Parade Entries'!AE120,0)</f>
        <v>0</v>
      </c>
      <c r="AD119" s="156">
        <f>IF('Parade Entries'!$G120="Section A / Free",'Parade Entries'!AF120,0)</f>
        <v>0</v>
      </c>
    </row>
    <row r="120" spans="2:30" ht="18" x14ac:dyDescent="0.25">
      <c r="B120" s="156">
        <f>IF('Parade Entries'!$G120="Section A / Free",'Parade Entries'!B120,0)</f>
        <v>0</v>
      </c>
      <c r="C120" s="233">
        <f>IF('Parade Entries'!$G120="Section A / Free",'Parade Entries'!E120,0)</f>
        <v>0</v>
      </c>
      <c r="D120" s="269">
        <f>IF('Parade Entries'!$G120="Section A / Free",'Parade Entries'!F120,0)</f>
        <v>0</v>
      </c>
      <c r="E120" s="156">
        <f>IF('Parade Entries'!$G120="Section A / Free",'Parade Entries'!G120,0)</f>
        <v>0</v>
      </c>
      <c r="F120" s="156">
        <f>IF('Parade Entries'!$G120="Section A / Free",'Parade Entries'!H120,0)</f>
        <v>0</v>
      </c>
      <c r="G120" s="156">
        <f>IF('Parade Entries'!$G120="Section A / Free",'Parade Entries'!I120,0)</f>
        <v>0</v>
      </c>
      <c r="H120" s="156">
        <f>IF('Parade Entries'!$G120="Section A / Free",'Parade Entries'!J120,0)</f>
        <v>0</v>
      </c>
      <c r="I120" s="268">
        <f>IF('Parade Entries'!$G120="Section A / Free",'Parade Entries'!K120,0)</f>
        <v>0</v>
      </c>
      <c r="J120" s="156">
        <f>IF('Parade Entries'!$G120="Section A / Free",'Parade Entries'!L120,0)</f>
        <v>0</v>
      </c>
      <c r="K120" s="156">
        <f>IF('Parade Entries'!$G120="Section A / Free",'Parade Entries'!M120,0)</f>
        <v>0</v>
      </c>
      <c r="L120" s="156">
        <f>IF('Parade Entries'!$G120="Section A / Free",'Parade Entries'!N120,0)</f>
        <v>0</v>
      </c>
      <c r="M120" s="156">
        <f>IF('Parade Entries'!$G120="Section A / Free",'Parade Entries'!O120,0)</f>
        <v>0</v>
      </c>
      <c r="N120" s="156">
        <f>IF('Parade Entries'!$G120="Section A / Free",'Parade Entries'!P120,0)</f>
        <v>0</v>
      </c>
      <c r="O120" s="156">
        <f>IF('Parade Entries'!$G120="Section A / Free",'Parade Entries'!Q120,0)</f>
        <v>0</v>
      </c>
      <c r="P120" s="156">
        <f>IF('Parade Entries'!$G120="Section A / Free",'Parade Entries'!R120,0)</f>
        <v>0</v>
      </c>
      <c r="Q120" s="156">
        <f>IF('Parade Entries'!$G120="Section A / Free",'Parade Entries'!S120,0)</f>
        <v>0</v>
      </c>
      <c r="R120" s="156">
        <f>IF('Parade Entries'!$G120="Section A / Free",'Parade Entries'!T120,0)</f>
        <v>0</v>
      </c>
      <c r="S120" s="271">
        <f>IF('Parade Entries'!$G120="Section A / Free",'Parade Entries'!U120,0)</f>
        <v>0</v>
      </c>
      <c r="T120" s="271">
        <f>IF('Parade Entries'!$G120="Section A / Free",'Parade Entries'!W120,0)</f>
        <v>0</v>
      </c>
      <c r="U120" s="271">
        <f>IF('Parade Entries'!$G120="Section A / Free",'Parade Entries'!X120,0)</f>
        <v>0</v>
      </c>
      <c r="V120" s="271">
        <f>IF('Parade Entries'!$G120="Section A / Free",'Parade Entries'!V120,0)</f>
        <v>0</v>
      </c>
      <c r="W120" s="272">
        <f>IF('Parade Entries'!$G120="Section A / Free",'Parade Entries'!Y120,0)</f>
        <v>0</v>
      </c>
      <c r="X120" s="271">
        <f>IF('Parade Entries'!$G120="Section A / Free",'Parade Entries'!Z120,0)</f>
        <v>0</v>
      </c>
      <c r="Y120" s="272">
        <f>IF('Parade Entries'!$G120="Section A / Free",'Parade Entries'!AA120,0)</f>
        <v>0</v>
      </c>
      <c r="Z120" s="271">
        <f>IF('Parade Entries'!$G120="Section A / Free",'Parade Entries'!AB120,0)</f>
        <v>0</v>
      </c>
      <c r="AA120" s="272">
        <f>IF('Parade Entries'!$G120="Section A / Free",'Parade Entries'!AC120,0)</f>
        <v>0</v>
      </c>
      <c r="AB120" s="156">
        <f>IF('Parade Entries'!$G120="Section A / Free",'Parade Entries'!AD120,0)</f>
        <v>0</v>
      </c>
      <c r="AC120" s="156">
        <f>IF('Parade Entries'!$G120="Section A / Free",'Parade Entries'!AE120,0)</f>
        <v>0</v>
      </c>
      <c r="AD120" s="156">
        <f>IF('Parade Entries'!$G120="Section A / Free",'Parade Entries'!AF120,0)</f>
        <v>0</v>
      </c>
    </row>
    <row r="121" spans="2:30" ht="18" x14ac:dyDescent="0.25">
      <c r="B121" s="156">
        <f>IF('Parade Entries'!$G121="Section A / Free",'Parade Entries'!B121,0)</f>
        <v>0</v>
      </c>
      <c r="C121" s="233">
        <f>IF('Parade Entries'!$G121="Section A / Free",'Parade Entries'!E121,0)</f>
        <v>0</v>
      </c>
      <c r="D121" s="269">
        <f>IF('Parade Entries'!$G121="Section A / Free",'Parade Entries'!F121,0)</f>
        <v>0</v>
      </c>
      <c r="E121" s="156">
        <f>IF('Parade Entries'!$G121="Section A / Free",'Parade Entries'!G121,0)</f>
        <v>0</v>
      </c>
      <c r="F121" s="156">
        <f>IF('Parade Entries'!$G121="Section A / Free",'Parade Entries'!H121,0)</f>
        <v>0</v>
      </c>
      <c r="G121" s="156">
        <f>IF('Parade Entries'!$G121="Section A / Free",'Parade Entries'!I121,0)</f>
        <v>0</v>
      </c>
      <c r="H121" s="156">
        <f>IF('Parade Entries'!$G121="Section A / Free",'Parade Entries'!J121,0)</f>
        <v>0</v>
      </c>
      <c r="I121" s="268">
        <f>IF('Parade Entries'!$G121="Section A / Free",'Parade Entries'!K121,0)</f>
        <v>0</v>
      </c>
      <c r="J121" s="156">
        <f>IF('Parade Entries'!$G121="Section A / Free",'Parade Entries'!L121,0)</f>
        <v>0</v>
      </c>
      <c r="K121" s="156">
        <f>IF('Parade Entries'!$G121="Section A / Free",'Parade Entries'!M121,0)</f>
        <v>0</v>
      </c>
      <c r="L121" s="156">
        <f>IF('Parade Entries'!$G121="Section A / Free",'Parade Entries'!N121,0)</f>
        <v>0</v>
      </c>
      <c r="M121" s="156">
        <f>IF('Parade Entries'!$G121="Section A / Free",'Parade Entries'!O121,0)</f>
        <v>0</v>
      </c>
      <c r="N121" s="156">
        <f>IF('Parade Entries'!$G121="Section A / Free",'Parade Entries'!P121,0)</f>
        <v>0</v>
      </c>
      <c r="O121" s="156">
        <f>IF('Parade Entries'!$G121="Section A / Free",'Parade Entries'!Q121,0)</f>
        <v>0</v>
      </c>
      <c r="P121" s="156">
        <f>IF('Parade Entries'!$G121="Section A / Free",'Parade Entries'!R121,0)</f>
        <v>0</v>
      </c>
      <c r="Q121" s="156">
        <f>IF('Parade Entries'!$G121="Section A / Free",'Parade Entries'!S121,0)</f>
        <v>0</v>
      </c>
      <c r="R121" s="156">
        <f>IF('Parade Entries'!$G121="Section A / Free",'Parade Entries'!T121,0)</f>
        <v>0</v>
      </c>
      <c r="S121" s="271">
        <f>IF('Parade Entries'!$G121="Section A / Free",'Parade Entries'!U121,0)</f>
        <v>0</v>
      </c>
      <c r="T121" s="271">
        <f>IF('Parade Entries'!$G121="Section A / Free",'Parade Entries'!W121,0)</f>
        <v>0</v>
      </c>
      <c r="U121" s="271">
        <f>IF('Parade Entries'!$G121="Section A / Free",'Parade Entries'!X121,0)</f>
        <v>0</v>
      </c>
      <c r="V121" s="271">
        <f>IF('Parade Entries'!$G121="Section A / Free",'Parade Entries'!V121,0)</f>
        <v>0</v>
      </c>
      <c r="W121" s="272">
        <f>IF('Parade Entries'!$G121="Section A / Free",'Parade Entries'!Y121,0)</f>
        <v>0</v>
      </c>
      <c r="X121" s="271">
        <f>IF('Parade Entries'!$G121="Section A / Free",'Parade Entries'!Z121,0)</f>
        <v>0</v>
      </c>
      <c r="Y121" s="272">
        <f>IF('Parade Entries'!$G121="Section A / Free",'Parade Entries'!AA121,0)</f>
        <v>0</v>
      </c>
      <c r="Z121" s="271">
        <f>IF('Parade Entries'!$G121="Section A / Free",'Parade Entries'!AB121,0)</f>
        <v>0</v>
      </c>
      <c r="AA121" s="272">
        <f>IF('Parade Entries'!$G121="Section A / Free",'Parade Entries'!AC121,0)</f>
        <v>0</v>
      </c>
      <c r="AB121" s="156">
        <f>IF('Parade Entries'!$G121="Section A / Free",'Parade Entries'!AD121,0)</f>
        <v>0</v>
      </c>
      <c r="AC121" s="156">
        <f>IF('Parade Entries'!$G121="Section A / Free",'Parade Entries'!AE121,0)</f>
        <v>0</v>
      </c>
      <c r="AD121" s="156">
        <f>IF('Parade Entries'!$G121="Section A / Free",'Parade Entries'!AF121,0)</f>
        <v>0</v>
      </c>
    </row>
    <row r="122" spans="2:30" ht="18" x14ac:dyDescent="0.25">
      <c r="B122" s="156">
        <f>IF('Parade Entries'!$G122="Section A / Free",'Parade Entries'!B122,0)</f>
        <v>0</v>
      </c>
      <c r="C122" s="233">
        <f>IF('Parade Entries'!$G122="Section A / Free",'Parade Entries'!E122,0)</f>
        <v>0</v>
      </c>
      <c r="D122" s="269">
        <f>IF('Parade Entries'!$G122="Section A / Free",'Parade Entries'!F122,0)</f>
        <v>0</v>
      </c>
      <c r="E122" s="156">
        <f>IF('Parade Entries'!$G122="Section A / Free",'Parade Entries'!G122,0)</f>
        <v>0</v>
      </c>
      <c r="F122" s="156">
        <f>IF('Parade Entries'!$G122="Section A / Free",'Parade Entries'!H122,0)</f>
        <v>0</v>
      </c>
      <c r="G122" s="156">
        <f>IF('Parade Entries'!$G122="Section A / Free",'Parade Entries'!I122,0)</f>
        <v>0</v>
      </c>
      <c r="H122" s="156">
        <f>IF('Parade Entries'!$G122="Section A / Free",'Parade Entries'!J122,0)</f>
        <v>0</v>
      </c>
      <c r="I122" s="268">
        <f>IF('Parade Entries'!$G122="Section A / Free",'Parade Entries'!K122,0)</f>
        <v>0</v>
      </c>
      <c r="J122" s="156">
        <f>IF('Parade Entries'!$G122="Section A / Free",'Parade Entries'!L122,0)</f>
        <v>0</v>
      </c>
      <c r="K122" s="156">
        <f>IF('Parade Entries'!$G122="Section A / Free",'Parade Entries'!M122,0)</f>
        <v>0</v>
      </c>
      <c r="L122" s="156">
        <f>IF('Parade Entries'!$G122="Section A / Free",'Parade Entries'!N122,0)</f>
        <v>0</v>
      </c>
      <c r="M122" s="156">
        <f>IF('Parade Entries'!$G122="Section A / Free",'Parade Entries'!O122,0)</f>
        <v>0</v>
      </c>
      <c r="N122" s="156">
        <f>IF('Parade Entries'!$G122="Section A / Free",'Parade Entries'!P122,0)</f>
        <v>0</v>
      </c>
      <c r="O122" s="156">
        <f>IF('Parade Entries'!$G122="Section A / Free",'Parade Entries'!Q122,0)</f>
        <v>0</v>
      </c>
      <c r="P122" s="156">
        <f>IF('Parade Entries'!$G122="Section A / Free",'Parade Entries'!R122,0)</f>
        <v>0</v>
      </c>
      <c r="Q122" s="156">
        <f>IF('Parade Entries'!$G122="Section A / Free",'Parade Entries'!S122,0)</f>
        <v>0</v>
      </c>
      <c r="R122" s="156">
        <f>IF('Parade Entries'!$G122="Section A / Free",'Parade Entries'!T122,0)</f>
        <v>0</v>
      </c>
      <c r="S122" s="271">
        <f>IF('Parade Entries'!$G122="Section A / Free",'Parade Entries'!U122,0)</f>
        <v>0</v>
      </c>
      <c r="T122" s="271">
        <f>IF('Parade Entries'!$G122="Section A / Free",'Parade Entries'!W122,0)</f>
        <v>0</v>
      </c>
      <c r="U122" s="271">
        <f>IF('Parade Entries'!$G122="Section A / Free",'Parade Entries'!X122,0)</f>
        <v>0</v>
      </c>
      <c r="V122" s="271">
        <f>IF('Parade Entries'!$G122="Section A / Free",'Parade Entries'!V122,0)</f>
        <v>0</v>
      </c>
      <c r="W122" s="272">
        <f>IF('Parade Entries'!$G122="Section A / Free",'Parade Entries'!Y122,0)</f>
        <v>0</v>
      </c>
      <c r="X122" s="271">
        <f>IF('Parade Entries'!$G122="Section A / Free",'Parade Entries'!Z122,0)</f>
        <v>0</v>
      </c>
      <c r="Y122" s="272">
        <f>IF('Parade Entries'!$G122="Section A / Free",'Parade Entries'!AA122,0)</f>
        <v>0</v>
      </c>
      <c r="Z122" s="271">
        <f>IF('Parade Entries'!$G122="Section A / Free",'Parade Entries'!AB122,0)</f>
        <v>0</v>
      </c>
      <c r="AA122" s="272">
        <f>IF('Parade Entries'!$G122="Section A / Free",'Parade Entries'!AC122,0)</f>
        <v>0</v>
      </c>
      <c r="AB122" s="156">
        <f>IF('Parade Entries'!$G122="Section A / Free",'Parade Entries'!AD122,0)</f>
        <v>0</v>
      </c>
      <c r="AC122" s="156">
        <f>IF('Parade Entries'!$G122="Section A / Free",'Parade Entries'!AE122,0)</f>
        <v>0</v>
      </c>
      <c r="AD122" s="156">
        <f>IF('Parade Entries'!$G122="Section A / Free",'Parade Entries'!AF122,0)</f>
        <v>0</v>
      </c>
    </row>
    <row r="123" spans="2:30" ht="18" x14ac:dyDescent="0.25">
      <c r="B123" s="156">
        <f>IF('Parade Entries'!$G9="Section A / Free",'Parade Entries'!B9,0)</f>
        <v>0</v>
      </c>
      <c r="C123" s="233">
        <f>IF('Parade Entries'!$G9="Section A / Free",'Parade Entries'!E9,0)</f>
        <v>0</v>
      </c>
      <c r="D123" s="269">
        <f>IF('Parade Entries'!$G9="Section A / Free",'Parade Entries'!F9,0)</f>
        <v>0</v>
      </c>
      <c r="E123" s="156">
        <f>IF('Parade Entries'!$G9="Section A / Free",'Parade Entries'!G9,0)</f>
        <v>0</v>
      </c>
      <c r="F123" s="156">
        <f>IF('Parade Entries'!$G9="Section A / Free",'Parade Entries'!H9,0)</f>
        <v>0</v>
      </c>
      <c r="G123" s="156">
        <f>IF('Parade Entries'!$G9="Section A / Free",'Parade Entries'!I9,0)</f>
        <v>0</v>
      </c>
      <c r="H123" s="156">
        <f>IF('Parade Entries'!$G9="Section A / Free",'Parade Entries'!J9,0)</f>
        <v>0</v>
      </c>
      <c r="I123" s="268">
        <f>IF('Parade Entries'!$G9="Section A / Free",'Parade Entries'!K9,0)</f>
        <v>0</v>
      </c>
      <c r="J123" s="156">
        <f>IF('Parade Entries'!$G9="Section A / Free",'Parade Entries'!L9,0)</f>
        <v>0</v>
      </c>
      <c r="K123" s="156">
        <f>IF('Parade Entries'!$G9="Section A / Free",'Parade Entries'!M9,0)</f>
        <v>0</v>
      </c>
      <c r="L123" s="156">
        <f>IF('Parade Entries'!$G9="Section A / Free",'Parade Entries'!N9,0)</f>
        <v>0</v>
      </c>
      <c r="M123" s="156">
        <f>IF('Parade Entries'!$G9="Section A / Free",'Parade Entries'!O9,0)</f>
        <v>0</v>
      </c>
      <c r="N123" s="156">
        <f>IF('Parade Entries'!$G9="Section A / Free",'Parade Entries'!P9,0)</f>
        <v>0</v>
      </c>
      <c r="O123" s="156">
        <f>IF('Parade Entries'!$G9="Section A / Free",'Parade Entries'!Q9,0)</f>
        <v>0</v>
      </c>
      <c r="P123" s="156">
        <f>IF('Parade Entries'!$G9="Section A / Free",'Parade Entries'!R9,0)</f>
        <v>0</v>
      </c>
      <c r="Q123" s="156">
        <f>IF('Parade Entries'!$G9="Section A / Free",'Parade Entries'!S9,0)</f>
        <v>0</v>
      </c>
      <c r="R123" s="156">
        <f>IF('Parade Entries'!$G9="Section A / Free",'Parade Entries'!T9,0)</f>
        <v>0</v>
      </c>
      <c r="S123" s="271">
        <f>IF('Parade Entries'!$G9="Section A / Free",'Parade Entries'!U9,0)</f>
        <v>0</v>
      </c>
      <c r="T123" s="271">
        <f>IF('Parade Entries'!$G9="Section A / Free",'Parade Entries'!W9,0)</f>
        <v>0</v>
      </c>
      <c r="U123" s="271">
        <f>IF('Parade Entries'!$G9="Section A / Free",'Parade Entries'!X9,0)</f>
        <v>0</v>
      </c>
      <c r="V123" s="271">
        <f>IF('Parade Entries'!$G9="Section A / Free",'Parade Entries'!V9,0)</f>
        <v>0</v>
      </c>
      <c r="W123" s="272">
        <f>IF('Parade Entries'!$G9="Section A / Free",'Parade Entries'!Y9,0)</f>
        <v>0</v>
      </c>
      <c r="X123" s="271">
        <f>IF('Parade Entries'!$G9="Section A / Free",'Parade Entries'!Z9,0)</f>
        <v>0</v>
      </c>
      <c r="Y123" s="272">
        <f>IF('Parade Entries'!$G9="Section A / Free",'Parade Entries'!AA9,0)</f>
        <v>0</v>
      </c>
      <c r="Z123" s="271">
        <f>IF('Parade Entries'!$G9="Section A / Free",'Parade Entries'!AB9,0)</f>
        <v>0</v>
      </c>
      <c r="AA123" s="272">
        <f>IF('Parade Entries'!$G9="Section A / Free",'Parade Entries'!AC9,0)</f>
        <v>0</v>
      </c>
      <c r="AB123" s="156">
        <f>IF('Parade Entries'!$G9="Section A / Free",'Parade Entries'!AD9,0)</f>
        <v>0</v>
      </c>
      <c r="AC123" s="156">
        <f>IF('Parade Entries'!$G9="Section A / Free",'Parade Entries'!AE9,0)</f>
        <v>0</v>
      </c>
      <c r="AD123" s="156">
        <f>IF('Parade Entries'!$G9="Section A / Free",'Parade Entries'!AF9,0)</f>
        <v>0</v>
      </c>
    </row>
    <row r="124" spans="2:30" ht="18" x14ac:dyDescent="0.25">
      <c r="B124" s="156" t="str">
        <f>IF('Parade Entries'!$G123="Section A / Free",'Parade Entries'!B123,0)</f>
        <v>Sangamon County Sherrif's Dept needs to register 2027</v>
      </c>
      <c r="C124" s="233">
        <f>IF('Parade Entries'!$G123="Section A / Free",'Parade Entries'!E123,0)</f>
        <v>0</v>
      </c>
      <c r="D124" s="269">
        <f>IF('Parade Entries'!$G123="Section A / Free",'Parade Entries'!F123,0)</f>
        <v>0</v>
      </c>
      <c r="E124" s="156" t="str">
        <f>IF('Parade Entries'!$G123="Section A / Free",'Parade Entries'!G123,0)</f>
        <v>Section A / Free</v>
      </c>
      <c r="F124" s="156">
        <f>IF('Parade Entries'!$G123="Section A / Free",'Parade Entries'!H123,0)</f>
        <v>0</v>
      </c>
      <c r="G124" s="156">
        <f>IF('Parade Entries'!$G123="Section A / Free",'Parade Entries'!I123,0)</f>
        <v>0</v>
      </c>
      <c r="H124" s="156">
        <f>IF('Parade Entries'!$G123="Section A / Free",'Parade Entries'!J123,0)</f>
        <v>0</v>
      </c>
      <c r="I124" s="268">
        <f>IF('Parade Entries'!$G123="Section A / Free",'Parade Entries'!K123,0)</f>
        <v>0</v>
      </c>
      <c r="J124" s="156">
        <f>IF('Parade Entries'!$G123="Section A / Free",'Parade Entries'!L123,0)</f>
        <v>0</v>
      </c>
      <c r="K124" s="156">
        <f>IF('Parade Entries'!$G123="Section A / Free",'Parade Entries'!M123,0)</f>
        <v>0</v>
      </c>
      <c r="L124" s="156">
        <f>IF('Parade Entries'!$G123="Section A / Free",'Parade Entries'!N123,0)</f>
        <v>0</v>
      </c>
      <c r="M124" s="156">
        <f>IF('Parade Entries'!$G123="Section A / Free",'Parade Entries'!O123,0)</f>
        <v>0</v>
      </c>
      <c r="N124" s="156">
        <f>IF('Parade Entries'!$G123="Section A / Free",'Parade Entries'!P123,0)</f>
        <v>0</v>
      </c>
      <c r="O124" s="156">
        <f>IF('Parade Entries'!$G123="Section A / Free",'Parade Entries'!Q123,0)</f>
        <v>1</v>
      </c>
      <c r="P124" s="156">
        <f>IF('Parade Entries'!$G123="Section A / Free",'Parade Entries'!R123,0)</f>
        <v>0</v>
      </c>
      <c r="Q124" s="156">
        <f>IF('Parade Entries'!$G123="Section A / Free",'Parade Entries'!S123,0)</f>
        <v>0</v>
      </c>
      <c r="R124" s="156" t="str">
        <f>IF('Parade Entries'!$G123="Section A / Free",'Parade Entries'!T123,0)</f>
        <v>Section A / Free</v>
      </c>
      <c r="S124" s="271">
        <f>IF('Parade Entries'!$G123="Section A / Free",'Parade Entries'!U123,0)</f>
        <v>0</v>
      </c>
      <c r="T124" s="271" t="str">
        <f>IF('Parade Entries'!$G123="Section A / Free",'Parade Entries'!W123,0)</f>
        <v/>
      </c>
      <c r="U124" s="271">
        <f>IF('Parade Entries'!$G123="Section A / Free",'Parade Entries'!X123,0)</f>
        <v>0</v>
      </c>
      <c r="V124" s="271">
        <f>IF('Parade Entries'!$G123="Section A / Free",'Parade Entries'!V123,0)</f>
        <v>0</v>
      </c>
      <c r="W124" s="272" t="str">
        <f>IF('Parade Entries'!$G123="Section A / Free",'Parade Entries'!Y123,0)</f>
        <v/>
      </c>
      <c r="X124" s="271">
        <f>IF('Parade Entries'!$G123="Section A / Free",'Parade Entries'!Z123,0)</f>
        <v>0</v>
      </c>
      <c r="Y124" s="272">
        <f>IF('Parade Entries'!$G123="Section A / Free",'Parade Entries'!AA123,0)</f>
        <v>0</v>
      </c>
      <c r="Z124" s="271" t="str">
        <f>IF('Parade Entries'!$G123="Section A / Free",'Parade Entries'!AB123,0)</f>
        <v/>
      </c>
      <c r="AA124" s="272" t="str">
        <f>IF('Parade Entries'!$G123="Section A / Free",'Parade Entries'!AC123,0)</f>
        <v/>
      </c>
      <c r="AB124" s="156" t="str">
        <f>IF('Parade Entries'!$G123="Section A / Free",'Parade Entries'!AD123,0)</f>
        <v xml:space="preserve"> </v>
      </c>
      <c r="AC124" s="156">
        <f>IF('Parade Entries'!$G123="Section A / Free",'Parade Entries'!AE123,0)</f>
        <v>0</v>
      </c>
      <c r="AD124" s="156" t="str">
        <f>IF('Parade Entries'!$G123="Section A / Free",'Parade Entries'!AF123,0)</f>
        <v/>
      </c>
    </row>
    <row r="125" spans="2:30" ht="18" x14ac:dyDescent="0.25">
      <c r="B125" s="156">
        <f>IF('Parade Entries'!$G124="Section A / Free",'Parade Entries'!B124,0)</f>
        <v>0</v>
      </c>
      <c r="C125" s="233">
        <f>IF('Parade Entries'!$G124="Section A / Free",'Parade Entries'!E124,0)</f>
        <v>0</v>
      </c>
      <c r="D125" s="269">
        <f>IF('Parade Entries'!$G124="Section A / Free",'Parade Entries'!F124,0)</f>
        <v>0</v>
      </c>
      <c r="E125" s="156">
        <f>IF('Parade Entries'!$G124="Section A / Free",'Parade Entries'!G124,0)</f>
        <v>0</v>
      </c>
      <c r="F125" s="156">
        <f>IF('Parade Entries'!$G124="Section A / Free",'Parade Entries'!H124,0)</f>
        <v>0</v>
      </c>
      <c r="G125" s="156">
        <f>IF('Parade Entries'!$G124="Section A / Free",'Parade Entries'!I124,0)</f>
        <v>0</v>
      </c>
      <c r="H125" s="156">
        <f>IF('Parade Entries'!$G124="Section A / Free",'Parade Entries'!J124,0)</f>
        <v>0</v>
      </c>
      <c r="I125" s="268">
        <f>IF('Parade Entries'!$G124="Section A / Free",'Parade Entries'!K124,0)</f>
        <v>0</v>
      </c>
      <c r="J125" s="156">
        <f>IF('Parade Entries'!$G124="Section A / Free",'Parade Entries'!L124,0)</f>
        <v>0</v>
      </c>
      <c r="K125" s="156">
        <f>IF('Parade Entries'!$G124="Section A / Free",'Parade Entries'!M124,0)</f>
        <v>0</v>
      </c>
      <c r="L125" s="156">
        <f>IF('Parade Entries'!$G124="Section A / Free",'Parade Entries'!N124,0)</f>
        <v>0</v>
      </c>
      <c r="M125" s="156">
        <f>IF('Parade Entries'!$G124="Section A / Free",'Parade Entries'!O124,0)</f>
        <v>0</v>
      </c>
      <c r="N125" s="156">
        <f>IF('Parade Entries'!$G124="Section A / Free",'Parade Entries'!P124,0)</f>
        <v>0</v>
      </c>
      <c r="O125" s="156">
        <f>IF('Parade Entries'!$G124="Section A / Free",'Parade Entries'!Q124,0)</f>
        <v>0</v>
      </c>
      <c r="P125" s="156">
        <f>IF('Parade Entries'!$G124="Section A / Free",'Parade Entries'!R124,0)</f>
        <v>0</v>
      </c>
      <c r="Q125" s="156">
        <f>IF('Parade Entries'!$G124="Section A / Free",'Parade Entries'!S124,0)</f>
        <v>0</v>
      </c>
      <c r="R125" s="156">
        <f>IF('Parade Entries'!$G124="Section A / Free",'Parade Entries'!T124,0)</f>
        <v>0</v>
      </c>
      <c r="S125" s="271">
        <f>IF('Parade Entries'!$G124="Section A / Free",'Parade Entries'!U124,0)</f>
        <v>0</v>
      </c>
      <c r="T125" s="271">
        <f>IF('Parade Entries'!$G124="Section A / Free",'Parade Entries'!W124,0)</f>
        <v>0</v>
      </c>
      <c r="U125" s="271">
        <f>IF('Parade Entries'!$G124="Section A / Free",'Parade Entries'!X124,0)</f>
        <v>0</v>
      </c>
      <c r="V125" s="271">
        <f>IF('Parade Entries'!$G124="Section A / Free",'Parade Entries'!V124,0)</f>
        <v>0</v>
      </c>
      <c r="W125" s="272">
        <f>IF('Parade Entries'!$G124="Section A / Free",'Parade Entries'!Y124,0)</f>
        <v>0</v>
      </c>
      <c r="X125" s="271">
        <f>IF('Parade Entries'!$G124="Section A / Free",'Parade Entries'!Z124,0)</f>
        <v>0</v>
      </c>
      <c r="Y125" s="272">
        <f>IF('Parade Entries'!$G124="Section A / Free",'Parade Entries'!AA124,0)</f>
        <v>0</v>
      </c>
      <c r="Z125" s="271">
        <f>IF('Parade Entries'!$G124="Section A / Free",'Parade Entries'!AB124,0)</f>
        <v>0</v>
      </c>
      <c r="AA125" s="272">
        <f>IF('Parade Entries'!$G124="Section A / Free",'Parade Entries'!AC124,0)</f>
        <v>0</v>
      </c>
      <c r="AB125" s="156">
        <f>IF('Parade Entries'!$G124="Section A / Free",'Parade Entries'!AD124,0)</f>
        <v>0</v>
      </c>
      <c r="AC125" s="156">
        <f>IF('Parade Entries'!$G124="Section A / Free",'Parade Entries'!AE124,0)</f>
        <v>0</v>
      </c>
      <c r="AD125" s="156">
        <f>IF('Parade Entries'!$G124="Section A / Free",'Parade Entries'!AF124,0)</f>
        <v>0</v>
      </c>
    </row>
    <row r="126" spans="2:30" ht="18" x14ac:dyDescent="0.25">
      <c r="B126" s="156">
        <f>IF('Parade Entries'!$G125="Section A / Free",'Parade Entries'!B125,0)</f>
        <v>0</v>
      </c>
      <c r="C126" s="233">
        <f>IF('Parade Entries'!$G125="Section A / Free",'Parade Entries'!E125,0)</f>
        <v>0</v>
      </c>
      <c r="D126" s="269">
        <f>IF('Parade Entries'!$G125="Section A / Free",'Parade Entries'!F125,0)</f>
        <v>0</v>
      </c>
      <c r="E126" s="156">
        <f>IF('Parade Entries'!$G125="Section A / Free",'Parade Entries'!G125,0)</f>
        <v>0</v>
      </c>
      <c r="F126" s="156">
        <f>IF('Parade Entries'!$G125="Section A / Free",'Parade Entries'!H125,0)</f>
        <v>0</v>
      </c>
      <c r="G126" s="156">
        <f>IF('Parade Entries'!$G125="Section A / Free",'Parade Entries'!I125,0)</f>
        <v>0</v>
      </c>
      <c r="H126" s="156">
        <f>IF('Parade Entries'!$G125="Section A / Free",'Parade Entries'!J125,0)</f>
        <v>0</v>
      </c>
      <c r="I126" s="268">
        <f>IF('Parade Entries'!$G125="Section A / Free",'Parade Entries'!K125,0)</f>
        <v>0</v>
      </c>
      <c r="J126" s="156">
        <f>IF('Parade Entries'!$G125="Section A / Free",'Parade Entries'!L125,0)</f>
        <v>0</v>
      </c>
      <c r="K126" s="156">
        <f>IF('Parade Entries'!$G125="Section A / Free",'Parade Entries'!M125,0)</f>
        <v>0</v>
      </c>
      <c r="L126" s="156">
        <f>IF('Parade Entries'!$G125="Section A / Free",'Parade Entries'!N125,0)</f>
        <v>0</v>
      </c>
      <c r="M126" s="156">
        <f>IF('Parade Entries'!$G125="Section A / Free",'Parade Entries'!O125,0)</f>
        <v>0</v>
      </c>
      <c r="N126" s="156">
        <f>IF('Parade Entries'!$G125="Section A / Free",'Parade Entries'!P125,0)</f>
        <v>0</v>
      </c>
      <c r="O126" s="156">
        <f>IF('Parade Entries'!$G125="Section A / Free",'Parade Entries'!Q125,0)</f>
        <v>0</v>
      </c>
      <c r="P126" s="156">
        <f>IF('Parade Entries'!$G125="Section A / Free",'Parade Entries'!R125,0)</f>
        <v>0</v>
      </c>
      <c r="Q126" s="156">
        <f>IF('Parade Entries'!$G125="Section A / Free",'Parade Entries'!S125,0)</f>
        <v>0</v>
      </c>
      <c r="R126" s="156">
        <f>IF('Parade Entries'!$G125="Section A / Free",'Parade Entries'!T125,0)</f>
        <v>0</v>
      </c>
      <c r="S126" s="271">
        <f>IF('Parade Entries'!$G125="Section A / Free",'Parade Entries'!U125,0)</f>
        <v>0</v>
      </c>
      <c r="T126" s="271">
        <f>IF('Parade Entries'!$G125="Section A / Free",'Parade Entries'!W125,0)</f>
        <v>0</v>
      </c>
      <c r="U126" s="271">
        <f>IF('Parade Entries'!$G125="Section A / Free",'Parade Entries'!X125,0)</f>
        <v>0</v>
      </c>
      <c r="V126" s="271">
        <f>IF('Parade Entries'!$G125="Section A / Free",'Parade Entries'!V125,0)</f>
        <v>0</v>
      </c>
      <c r="W126" s="272">
        <f>IF('Parade Entries'!$G125="Section A / Free",'Parade Entries'!Y125,0)</f>
        <v>0</v>
      </c>
      <c r="X126" s="271">
        <f>IF('Parade Entries'!$G125="Section A / Free",'Parade Entries'!Z125,0)</f>
        <v>0</v>
      </c>
      <c r="Y126" s="272">
        <f>IF('Parade Entries'!$G125="Section A / Free",'Parade Entries'!AA125,0)</f>
        <v>0</v>
      </c>
      <c r="Z126" s="271">
        <f>IF('Parade Entries'!$G125="Section A / Free",'Parade Entries'!AB125,0)</f>
        <v>0</v>
      </c>
      <c r="AA126" s="272">
        <f>IF('Parade Entries'!$G125="Section A / Free",'Parade Entries'!AC125,0)</f>
        <v>0</v>
      </c>
      <c r="AB126" s="156">
        <f>IF('Parade Entries'!$G125="Section A / Free",'Parade Entries'!AD125,0)</f>
        <v>0</v>
      </c>
      <c r="AC126" s="156">
        <f>IF('Parade Entries'!$G125="Section A / Free",'Parade Entries'!AE125,0)</f>
        <v>0</v>
      </c>
      <c r="AD126" s="156">
        <f>IF('Parade Entries'!$G125="Section A / Free",'Parade Entries'!AF125,0)</f>
        <v>0</v>
      </c>
    </row>
    <row r="127" spans="2:30" ht="18" x14ac:dyDescent="0.25">
      <c r="B127" s="156">
        <f>IF('Parade Entries'!$G127="Section A / Free",'Parade Entries'!B127,0)</f>
        <v>0</v>
      </c>
      <c r="C127" s="233">
        <f>IF('Parade Entries'!$G127="Section A / Free",'Parade Entries'!E127,0)</f>
        <v>0</v>
      </c>
      <c r="D127" s="269">
        <f>IF('Parade Entries'!$G127="Section A / Free",'Parade Entries'!F127,0)</f>
        <v>0</v>
      </c>
      <c r="E127" s="156">
        <f>IF('Parade Entries'!$G127="Section A / Free",'Parade Entries'!G127,0)</f>
        <v>0</v>
      </c>
      <c r="F127" s="156">
        <f>IF('Parade Entries'!$G127="Section A / Free",'Parade Entries'!H127,0)</f>
        <v>0</v>
      </c>
      <c r="G127" s="156">
        <f>IF('Parade Entries'!$G127="Section A / Free",'Parade Entries'!I127,0)</f>
        <v>0</v>
      </c>
      <c r="H127" s="156">
        <f>IF('Parade Entries'!$G127="Section A / Free",'Parade Entries'!J127,0)</f>
        <v>0</v>
      </c>
      <c r="I127" s="268">
        <f>IF('Parade Entries'!$G127="Section A / Free",'Parade Entries'!K127,0)</f>
        <v>0</v>
      </c>
      <c r="J127" s="156">
        <f>IF('Parade Entries'!$G127="Section A / Free",'Parade Entries'!L127,0)</f>
        <v>0</v>
      </c>
      <c r="K127" s="156">
        <f>IF('Parade Entries'!$G127="Section A / Free",'Parade Entries'!M127,0)</f>
        <v>0</v>
      </c>
      <c r="L127" s="156">
        <f>IF('Parade Entries'!$G127="Section A / Free",'Parade Entries'!N127,0)</f>
        <v>0</v>
      </c>
      <c r="M127" s="156">
        <f>IF('Parade Entries'!$G127="Section A / Free",'Parade Entries'!O127,0)</f>
        <v>0</v>
      </c>
      <c r="N127" s="156">
        <f>IF('Parade Entries'!$G127="Section A / Free",'Parade Entries'!P127,0)</f>
        <v>0</v>
      </c>
      <c r="O127" s="156">
        <f>IF('Parade Entries'!$G127="Section A / Free",'Parade Entries'!Q127,0)</f>
        <v>0</v>
      </c>
      <c r="P127" s="156">
        <f>IF('Parade Entries'!$G127="Section A / Free",'Parade Entries'!R127,0)</f>
        <v>0</v>
      </c>
      <c r="Q127" s="156">
        <f>IF('Parade Entries'!$G127="Section A / Free",'Parade Entries'!S127,0)</f>
        <v>0</v>
      </c>
      <c r="R127" s="156">
        <f>IF('Parade Entries'!$G127="Section A / Free",'Parade Entries'!T127,0)</f>
        <v>0</v>
      </c>
      <c r="S127" s="271">
        <f>IF('Parade Entries'!$G127="Section A / Free",'Parade Entries'!U127,0)</f>
        <v>0</v>
      </c>
      <c r="T127" s="271">
        <f>IF('Parade Entries'!$G127="Section A / Free",'Parade Entries'!W127,0)</f>
        <v>0</v>
      </c>
      <c r="U127" s="271">
        <f>IF('Parade Entries'!$G127="Section A / Free",'Parade Entries'!X127,0)</f>
        <v>0</v>
      </c>
      <c r="V127" s="271">
        <f>IF('Parade Entries'!$G127="Section A / Free",'Parade Entries'!V127,0)</f>
        <v>0</v>
      </c>
      <c r="W127" s="272">
        <f>IF('Parade Entries'!$G127="Section A / Free",'Parade Entries'!Y127,0)</f>
        <v>0</v>
      </c>
      <c r="X127" s="271">
        <f>IF('Parade Entries'!$G127="Section A / Free",'Parade Entries'!Z127,0)</f>
        <v>0</v>
      </c>
      <c r="Y127" s="272">
        <f>IF('Parade Entries'!$G127="Section A / Free",'Parade Entries'!AA127,0)</f>
        <v>0</v>
      </c>
      <c r="Z127" s="271">
        <f>IF('Parade Entries'!$G127="Section A / Free",'Parade Entries'!AB127,0)</f>
        <v>0</v>
      </c>
      <c r="AA127" s="272">
        <f>IF('Parade Entries'!$G127="Section A / Free",'Parade Entries'!AC127,0)</f>
        <v>0</v>
      </c>
      <c r="AB127" s="156">
        <f>IF('Parade Entries'!$G127="Section A / Free",'Parade Entries'!AD127,0)</f>
        <v>0</v>
      </c>
      <c r="AC127" s="156">
        <f>IF('Parade Entries'!$G127="Section A / Free",'Parade Entries'!AE127,0)</f>
        <v>0</v>
      </c>
      <c r="AD127" s="156">
        <f>IF('Parade Entries'!$G127="Section A / Free",'Parade Entries'!AF127,0)</f>
        <v>0</v>
      </c>
    </row>
    <row r="128" spans="2:30" ht="18" x14ac:dyDescent="0.25">
      <c r="B128" s="156">
        <f>IF('Parade Entries'!$G130="Section A / Free",'Parade Entries'!B130,0)</f>
        <v>0</v>
      </c>
      <c r="C128" s="233">
        <f>IF('Parade Entries'!$G130="Section A / Free",'Parade Entries'!E130,0)</f>
        <v>0</v>
      </c>
      <c r="D128" s="269">
        <f>IF('Parade Entries'!$G130="Section A / Free",'Parade Entries'!F130,0)</f>
        <v>0</v>
      </c>
      <c r="E128" s="156">
        <f>IF('Parade Entries'!$G130="Section A / Free",'Parade Entries'!G130,0)</f>
        <v>0</v>
      </c>
      <c r="F128" s="156">
        <f>IF('Parade Entries'!$G130="Section A / Free",'Parade Entries'!H130,0)</f>
        <v>0</v>
      </c>
      <c r="G128" s="156">
        <f>IF('Parade Entries'!$G130="Section A / Free",'Parade Entries'!I130,0)</f>
        <v>0</v>
      </c>
      <c r="H128" s="156">
        <f>IF('Parade Entries'!$G130="Section A / Free",'Parade Entries'!J130,0)</f>
        <v>0</v>
      </c>
      <c r="I128" s="268">
        <f>IF('Parade Entries'!$G130="Section A / Free",'Parade Entries'!K130,0)</f>
        <v>0</v>
      </c>
      <c r="J128" s="156">
        <f>IF('Parade Entries'!$G130="Section A / Free",'Parade Entries'!L130,0)</f>
        <v>0</v>
      </c>
      <c r="K128" s="156">
        <f>IF('Parade Entries'!$G130="Section A / Free",'Parade Entries'!M130,0)</f>
        <v>0</v>
      </c>
      <c r="L128" s="156">
        <f>IF('Parade Entries'!$G130="Section A / Free",'Parade Entries'!N130,0)</f>
        <v>0</v>
      </c>
      <c r="M128" s="156">
        <f>IF('Parade Entries'!$G130="Section A / Free",'Parade Entries'!O130,0)</f>
        <v>0</v>
      </c>
      <c r="N128" s="156">
        <f>IF('Parade Entries'!$G130="Section A / Free",'Parade Entries'!P130,0)</f>
        <v>0</v>
      </c>
      <c r="O128" s="156">
        <f>IF('Parade Entries'!$G130="Section A / Free",'Parade Entries'!Q130,0)</f>
        <v>0</v>
      </c>
      <c r="P128" s="156">
        <f>IF('Parade Entries'!$G130="Section A / Free",'Parade Entries'!R130,0)</f>
        <v>0</v>
      </c>
      <c r="Q128" s="156">
        <f>IF('Parade Entries'!$G130="Section A / Free",'Parade Entries'!S130,0)</f>
        <v>0</v>
      </c>
      <c r="R128" s="156">
        <f>IF('Parade Entries'!$G130="Section A / Free",'Parade Entries'!T130,0)</f>
        <v>0</v>
      </c>
      <c r="S128" s="271">
        <f>IF('Parade Entries'!$G130="Section A / Free",'Parade Entries'!U130,0)</f>
        <v>0</v>
      </c>
      <c r="T128" s="271">
        <f>IF('Parade Entries'!$G130="Section A / Free",'Parade Entries'!W130,0)</f>
        <v>0</v>
      </c>
      <c r="U128" s="271">
        <f>IF('Parade Entries'!$G130="Section A / Free",'Parade Entries'!X130,0)</f>
        <v>0</v>
      </c>
      <c r="V128" s="271">
        <f>IF('Parade Entries'!$G130="Section A / Free",'Parade Entries'!V130,0)</f>
        <v>0</v>
      </c>
      <c r="W128" s="272">
        <f>IF('Parade Entries'!$G130="Section A / Free",'Parade Entries'!Y130,0)</f>
        <v>0</v>
      </c>
      <c r="X128" s="271">
        <f>IF('Parade Entries'!$G130="Section A / Free",'Parade Entries'!Z130,0)</f>
        <v>0</v>
      </c>
      <c r="Y128" s="272">
        <f>IF('Parade Entries'!$G130="Section A / Free",'Parade Entries'!AA130,0)</f>
        <v>0</v>
      </c>
      <c r="Z128" s="271">
        <f>IF('Parade Entries'!$G130="Section A / Free",'Parade Entries'!AB130,0)</f>
        <v>0</v>
      </c>
      <c r="AA128" s="272">
        <f>IF('Parade Entries'!$G130="Section A / Free",'Parade Entries'!AC130,0)</f>
        <v>0</v>
      </c>
      <c r="AB128" s="156">
        <f>IF('Parade Entries'!$G130="Section A / Free",'Parade Entries'!AD130,0)</f>
        <v>0</v>
      </c>
      <c r="AC128" s="156">
        <f>IF('Parade Entries'!$G130="Section A / Free",'Parade Entries'!AE130,0)</f>
        <v>0</v>
      </c>
      <c r="AD128" s="156">
        <f>IF('Parade Entries'!$G130="Section A / Free",'Parade Entries'!AF130,0)</f>
        <v>0</v>
      </c>
    </row>
    <row r="129" spans="11:26" x14ac:dyDescent="0.2">
      <c r="K129" s="119">
        <f>SUM(K1:K127)</f>
        <v>142</v>
      </c>
      <c r="L129" s="119"/>
      <c r="M129" s="119"/>
      <c r="N129" s="159"/>
      <c r="O129" s="119">
        <f t="shared" ref="O129:P129" si="0">SUM(O1:O127)</f>
        <v>30</v>
      </c>
      <c r="P129" s="119">
        <f t="shared" si="0"/>
        <v>1</v>
      </c>
      <c r="Q129" s="119"/>
      <c r="R129" s="178"/>
      <c r="S129" s="119">
        <f>SUM(S1:S127)</f>
        <v>0</v>
      </c>
      <c r="T129" s="119">
        <f>SUM(T1:T127)</f>
        <v>0</v>
      </c>
      <c r="U129" s="119">
        <f>SUM(U1:U127)</f>
        <v>0</v>
      </c>
      <c r="V129" s="119">
        <f>SUM(V1:V127)</f>
        <v>0</v>
      </c>
      <c r="X129" s="119">
        <f>SUM(X1:X127)</f>
        <v>0</v>
      </c>
      <c r="Z129" s="119">
        <f>SUM(Z1:Z127)</f>
        <v>0</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E59F7-884F-43F2-BF3A-7F452CD39BBF}">
  <dimension ref="B6:AD129"/>
  <sheetViews>
    <sheetView showZeros="0" zoomScale="115" zoomScaleNormal="115" workbookViewId="0">
      <selection activeCell="B6" sqref="B6"/>
    </sheetView>
  </sheetViews>
  <sheetFormatPr defaultRowHeight="15" x14ac:dyDescent="0.2"/>
  <cols>
    <col min="2" max="2" width="34.88671875" customWidth="1"/>
    <col min="3" max="3" width="24.5546875" style="201" customWidth="1"/>
    <col min="5" max="5" width="13" customWidth="1"/>
    <col min="6" max="6" width="13.44140625" customWidth="1"/>
    <col min="7" max="7" width="12.88671875" customWidth="1"/>
    <col min="9" max="9" width="17" customWidth="1"/>
    <col min="10" max="10" width="20.88671875" customWidth="1"/>
    <col min="12" max="12" width="15.44140625" customWidth="1"/>
    <col min="13" max="13" width="15.109375" customWidth="1"/>
    <col min="17" max="17" width="22.109375" customWidth="1"/>
    <col min="18" max="18" width="23.109375" customWidth="1"/>
    <col min="19" max="19" width="13.88671875" customWidth="1"/>
    <col min="20" max="20" width="15.109375" customWidth="1"/>
    <col min="21" max="21" width="19.88671875" customWidth="1"/>
    <col min="22" max="22" width="12.88671875" customWidth="1"/>
    <col min="23" max="23" width="12.109375" customWidth="1"/>
    <col min="24" max="24" width="14.109375" customWidth="1"/>
    <col min="25" max="25" width="15" customWidth="1"/>
    <col min="27" max="27" width="12.88671875" customWidth="1"/>
    <col min="28" max="28" width="17" customWidth="1"/>
  </cols>
  <sheetData>
    <row r="6" spans="2:30" ht="36" x14ac:dyDescent="0.2">
      <c r="B6" s="247" t="s">
        <v>305</v>
      </c>
      <c r="C6" s="248" t="s">
        <v>12</v>
      </c>
      <c r="D6" s="247" t="s">
        <v>18</v>
      </c>
      <c r="E6" s="247" t="s">
        <v>2</v>
      </c>
      <c r="F6" s="24" t="s">
        <v>49</v>
      </c>
      <c r="G6" s="24" t="s">
        <v>50</v>
      </c>
      <c r="H6" s="24" t="s">
        <v>28</v>
      </c>
      <c r="I6" s="249" t="s">
        <v>51</v>
      </c>
      <c r="J6" s="24" t="s">
        <v>313</v>
      </c>
      <c r="K6" s="250"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3" t="s">
        <v>813</v>
      </c>
      <c r="Z6" s="274" t="s">
        <v>418</v>
      </c>
      <c r="AA6" s="253" t="s">
        <v>814</v>
      </c>
      <c r="AB6" s="24" t="s">
        <v>15</v>
      </c>
      <c r="AC6" s="251" t="s">
        <v>10</v>
      </c>
      <c r="AD6" s="254" t="s">
        <v>62</v>
      </c>
    </row>
    <row r="7" spans="2:30" ht="18" x14ac:dyDescent="0.25">
      <c r="B7" s="156">
        <f>IF('Parade Entries'!$G7="Just For Fun",'Parade Entries'!B7,0)</f>
        <v>0</v>
      </c>
      <c r="C7" s="233">
        <f>IF('Parade Entries'!$G7="Just For Fun",'Parade Entries'!E7,0)</f>
        <v>0</v>
      </c>
      <c r="D7" s="269">
        <f>IF('Parade Entries'!$G7="Just For Fun",'Parade Entries'!F7,0)</f>
        <v>0</v>
      </c>
      <c r="E7" s="156">
        <f>IF('Parade Entries'!$G7="Just For Fun",'Parade Entries'!G7,0)</f>
        <v>0</v>
      </c>
      <c r="F7" s="156">
        <f>IF('Parade Entries'!$G7="Just For Fun",'Parade Entries'!H7,0)</f>
        <v>0</v>
      </c>
      <c r="G7" s="156">
        <f>IF('Parade Entries'!$G7="Just For Fun",'Parade Entries'!I7,0)</f>
        <v>0</v>
      </c>
      <c r="H7" s="156">
        <f>IF('Parade Entries'!$G7="Just For Fun",'Parade Entries'!J7,0)</f>
        <v>0</v>
      </c>
      <c r="I7" s="268">
        <f>IF('Parade Entries'!$G7="Just For Fun",'Parade Entries'!K7,0)</f>
        <v>0</v>
      </c>
      <c r="J7" s="156">
        <f>IF('Parade Entries'!$G7="Just For Fun",'Parade Entries'!L7,0)</f>
        <v>0</v>
      </c>
      <c r="K7" s="156">
        <f>IF('Parade Entries'!$G7="Just For Fun",'Parade Entries'!M7,0)</f>
        <v>0</v>
      </c>
      <c r="L7" s="156">
        <f>IF('Parade Entries'!$G7="Just For Fun",'Parade Entries'!N7,0)</f>
        <v>0</v>
      </c>
      <c r="M7" s="156">
        <f>IF('Parade Entries'!$G7="Just For Fun",'Parade Entries'!O7,0)</f>
        <v>0</v>
      </c>
      <c r="N7" s="156">
        <f>IF('Parade Entries'!$G7="Just For Fun",'Parade Entries'!P7,0)</f>
        <v>0</v>
      </c>
      <c r="O7" s="156">
        <f>IF('Parade Entries'!$G7="Just For Fun",'Parade Entries'!Q7,0)</f>
        <v>0</v>
      </c>
      <c r="P7" s="156">
        <f>IF('Parade Entries'!$G7="Just For Fun",'Parade Entries'!R7,0)</f>
        <v>0</v>
      </c>
      <c r="Q7" s="156">
        <f>IF('Parade Entries'!$G7="Just For Fun",'Parade Entries'!S7,0)</f>
        <v>0</v>
      </c>
      <c r="R7" s="156">
        <f>IF('Parade Entries'!$G7="Just For Fun",'Parade Entries'!T7,0)</f>
        <v>0</v>
      </c>
      <c r="S7" s="271">
        <f>IF('Parade Entries'!$G7="Just For Fun",'Parade Entries'!U7,0)</f>
        <v>0</v>
      </c>
      <c r="T7" s="271">
        <f>IF('Parade Entries'!$G7="Just For Fun",'Parade Entries'!W7,0)</f>
        <v>0</v>
      </c>
      <c r="U7" s="271">
        <f>IF('Parade Entries'!$G7="Just For Fun",'Parade Entries'!X7,0)</f>
        <v>0</v>
      </c>
      <c r="V7" s="271">
        <f>IF('Parade Entries'!$G7="Just For Fun",'Parade Entries'!V7,0)</f>
        <v>0</v>
      </c>
      <c r="W7" s="272">
        <f>IF('Parade Entries'!$G7="Just For Fun",'Parade Entries'!Y7,0)</f>
        <v>0</v>
      </c>
      <c r="X7" s="271">
        <f>IF('Parade Entries'!$G7="Just For Fun",'Parade Entries'!Z7,0)</f>
        <v>0</v>
      </c>
      <c r="Y7" s="272">
        <f>IF('Parade Entries'!$G7="Just For Fun",'Parade Entries'!AA7,0)</f>
        <v>0</v>
      </c>
      <c r="Z7" s="271">
        <f>IF('Parade Entries'!$G7="Just For Fun",'Parade Entries'!AB7,0)</f>
        <v>0</v>
      </c>
      <c r="AA7" s="272">
        <f>IF('Parade Entries'!$G7="Just For Fun",'Parade Entries'!AC7,0)</f>
        <v>0</v>
      </c>
      <c r="AB7" s="156">
        <f>IF('Parade Entries'!$G7="Just For Fun",'Parade Entries'!AD7,0)</f>
        <v>0</v>
      </c>
      <c r="AC7" s="156">
        <f>IF('Parade Entries'!$G7="Just For Fun",'Parade Entries'!AE7,0)</f>
        <v>0</v>
      </c>
      <c r="AD7" s="156">
        <f>IF('Parade Entries'!$G7="Just For Fun",'Parade Entries'!AF7,0)</f>
        <v>0</v>
      </c>
    </row>
    <row r="8" spans="2:30" ht="18" x14ac:dyDescent="0.25">
      <c r="B8" s="156">
        <f>IF('Parade Entries'!$G8="Just For Fun",'Parade Entries'!B8,0)</f>
        <v>0</v>
      </c>
      <c r="C8" s="233">
        <f>IF('Parade Entries'!$G8="Just For Fun",'Parade Entries'!E8,0)</f>
        <v>0</v>
      </c>
      <c r="D8" s="269">
        <f>IF('Parade Entries'!$G8="Just For Fun",'Parade Entries'!F8,0)</f>
        <v>0</v>
      </c>
      <c r="E8" s="156">
        <f>IF('Parade Entries'!$G8="Just For Fun",'Parade Entries'!G8,0)</f>
        <v>0</v>
      </c>
      <c r="F8" s="156">
        <f>IF('Parade Entries'!$G8="Just For Fun",'Parade Entries'!H8,0)</f>
        <v>0</v>
      </c>
      <c r="G8" s="156">
        <f>IF('Parade Entries'!$G8="Just For Fun",'Parade Entries'!I8,0)</f>
        <v>0</v>
      </c>
      <c r="H8" s="156">
        <f>IF('Parade Entries'!$G8="Just For Fun",'Parade Entries'!J8,0)</f>
        <v>0</v>
      </c>
      <c r="I8" s="268">
        <f>IF('Parade Entries'!$G8="Just For Fun",'Parade Entries'!K8,0)</f>
        <v>0</v>
      </c>
      <c r="J8" s="156">
        <f>IF('Parade Entries'!$G8="Just For Fun",'Parade Entries'!L8,0)</f>
        <v>0</v>
      </c>
      <c r="K8" s="156">
        <f>IF('Parade Entries'!$G8="Just For Fun",'Parade Entries'!M8,0)</f>
        <v>0</v>
      </c>
      <c r="L8" s="156">
        <f>IF('Parade Entries'!$G8="Just For Fun",'Parade Entries'!N8,0)</f>
        <v>0</v>
      </c>
      <c r="M8" s="156">
        <f>IF('Parade Entries'!$G8="Just For Fun",'Parade Entries'!O8,0)</f>
        <v>0</v>
      </c>
      <c r="N8" s="156">
        <f>IF('Parade Entries'!$G8="Just For Fun",'Parade Entries'!P8,0)</f>
        <v>0</v>
      </c>
      <c r="O8" s="156">
        <f>IF('Parade Entries'!$G8="Just For Fun",'Parade Entries'!Q8,0)</f>
        <v>0</v>
      </c>
      <c r="P8" s="156">
        <f>IF('Parade Entries'!$G8="Just For Fun",'Parade Entries'!R8,0)</f>
        <v>0</v>
      </c>
      <c r="Q8" s="156">
        <f>IF('Parade Entries'!$G8="Just For Fun",'Parade Entries'!S8,0)</f>
        <v>0</v>
      </c>
      <c r="R8" s="156">
        <f>IF('Parade Entries'!$G8="Just For Fun",'Parade Entries'!T8,0)</f>
        <v>0</v>
      </c>
      <c r="S8" s="271">
        <f>IF('Parade Entries'!$G8="Just For Fun",'Parade Entries'!U8,0)</f>
        <v>0</v>
      </c>
      <c r="T8" s="271">
        <f>IF('Parade Entries'!$G8="Just For Fun",'Parade Entries'!W8,0)</f>
        <v>0</v>
      </c>
      <c r="U8" s="271">
        <f>IF('Parade Entries'!$G8="Just For Fun",'Parade Entries'!X8,0)</f>
        <v>0</v>
      </c>
      <c r="V8" s="271">
        <f>IF('Parade Entries'!$G8="Just For Fun",'Parade Entries'!V8,0)</f>
        <v>0</v>
      </c>
      <c r="W8" s="272">
        <f>IF('Parade Entries'!$G8="Just For Fun",'Parade Entries'!Y8,0)</f>
        <v>0</v>
      </c>
      <c r="X8" s="271">
        <f>IF('Parade Entries'!$G8="Just For Fun",'Parade Entries'!Z8,0)</f>
        <v>0</v>
      </c>
      <c r="Y8" s="272">
        <f>IF('Parade Entries'!$G8="Just For Fun",'Parade Entries'!AA8,0)</f>
        <v>0</v>
      </c>
      <c r="Z8" s="271">
        <f>IF('Parade Entries'!$G8="Just For Fun",'Parade Entries'!AB8,0)</f>
        <v>0</v>
      </c>
      <c r="AA8" s="272">
        <f>IF('Parade Entries'!$G8="Just For Fun",'Parade Entries'!AC8,0)</f>
        <v>0</v>
      </c>
      <c r="AB8" s="156">
        <f>IF('Parade Entries'!$G8="Just For Fun",'Parade Entries'!AD8,0)</f>
        <v>0</v>
      </c>
      <c r="AC8" s="156">
        <f>IF('Parade Entries'!$G8="Just For Fun",'Parade Entries'!AE8,0)</f>
        <v>0</v>
      </c>
      <c r="AD8" s="156">
        <f>IF('Parade Entries'!$G8="Just For Fun",'Parade Entries'!AF8,0)</f>
        <v>0</v>
      </c>
    </row>
    <row r="9" spans="2:30" ht="18" x14ac:dyDescent="0.25">
      <c r="B9" s="156">
        <f>IF('Parade Entries'!$G10="Just For Fun",'Parade Entries'!B10,0)</f>
        <v>0</v>
      </c>
      <c r="C9" s="233">
        <f>IF('Parade Entries'!$G10="Just For Fun",'Parade Entries'!E10,0)</f>
        <v>0</v>
      </c>
      <c r="D9" s="269">
        <f>IF('Parade Entries'!$G10="Just For Fun",'Parade Entries'!F10,0)</f>
        <v>0</v>
      </c>
      <c r="E9" s="156">
        <f>IF('Parade Entries'!$G10="Just For Fun",'Parade Entries'!G10,0)</f>
        <v>0</v>
      </c>
      <c r="F9" s="156">
        <f>IF('Parade Entries'!$G10="Just For Fun",'Parade Entries'!H10,0)</f>
        <v>0</v>
      </c>
      <c r="G9" s="156">
        <f>IF('Parade Entries'!$G10="Just For Fun",'Parade Entries'!I10,0)</f>
        <v>0</v>
      </c>
      <c r="H9" s="156">
        <f>IF('Parade Entries'!$G10="Just For Fun",'Parade Entries'!J10,0)</f>
        <v>0</v>
      </c>
      <c r="I9" s="268">
        <f>IF('Parade Entries'!$G10="Just For Fun",'Parade Entries'!K10,0)</f>
        <v>0</v>
      </c>
      <c r="J9" s="156">
        <f>IF('Parade Entries'!$G10="Just For Fun",'Parade Entries'!L10,0)</f>
        <v>0</v>
      </c>
      <c r="K9" s="156">
        <f>IF('Parade Entries'!$G10="Just For Fun",'Parade Entries'!M10,0)</f>
        <v>0</v>
      </c>
      <c r="L9" s="156">
        <f>IF('Parade Entries'!$G10="Just For Fun",'Parade Entries'!N10,0)</f>
        <v>0</v>
      </c>
      <c r="M9" s="156">
        <f>IF('Parade Entries'!$G10="Just For Fun",'Parade Entries'!O10,0)</f>
        <v>0</v>
      </c>
      <c r="N9" s="156">
        <f>IF('Parade Entries'!$G10="Just For Fun",'Parade Entries'!P10,0)</f>
        <v>0</v>
      </c>
      <c r="O9" s="156">
        <f>IF('Parade Entries'!$G10="Just For Fun",'Parade Entries'!Q10,0)</f>
        <v>0</v>
      </c>
      <c r="P9" s="156">
        <f>IF('Parade Entries'!$G10="Just For Fun",'Parade Entries'!R10,0)</f>
        <v>0</v>
      </c>
      <c r="Q9" s="156">
        <f>IF('Parade Entries'!$G10="Just For Fun",'Parade Entries'!S10,0)</f>
        <v>0</v>
      </c>
      <c r="R9" s="156">
        <f>IF('Parade Entries'!$G10="Just For Fun",'Parade Entries'!T10,0)</f>
        <v>0</v>
      </c>
      <c r="S9" s="271">
        <f>IF('Parade Entries'!$G10="Just For Fun",'Parade Entries'!U10,0)</f>
        <v>0</v>
      </c>
      <c r="T9" s="271">
        <f>IF('Parade Entries'!$G10="Just For Fun",'Parade Entries'!W10,0)</f>
        <v>0</v>
      </c>
      <c r="U9" s="271">
        <f>IF('Parade Entries'!$G10="Just For Fun",'Parade Entries'!X10,0)</f>
        <v>0</v>
      </c>
      <c r="V9" s="271">
        <f>IF('Parade Entries'!$G10="Just For Fun",'Parade Entries'!V10,0)</f>
        <v>0</v>
      </c>
      <c r="W9" s="272">
        <f>IF('Parade Entries'!$G10="Just For Fun",'Parade Entries'!Y10,0)</f>
        <v>0</v>
      </c>
      <c r="X9" s="271">
        <f>IF('Parade Entries'!$G10="Just For Fun",'Parade Entries'!Z10,0)</f>
        <v>0</v>
      </c>
      <c r="Y9" s="272">
        <f>IF('Parade Entries'!$G10="Just For Fun",'Parade Entries'!AA10,0)</f>
        <v>0</v>
      </c>
      <c r="Z9" s="271">
        <f>IF('Parade Entries'!$G10="Just For Fun",'Parade Entries'!AB10,0)</f>
        <v>0</v>
      </c>
      <c r="AA9" s="272">
        <f>IF('Parade Entries'!$G10="Just For Fun",'Parade Entries'!AC10,0)</f>
        <v>0</v>
      </c>
      <c r="AB9" s="156">
        <f>IF('Parade Entries'!$G10="Just For Fun",'Parade Entries'!AD10,0)</f>
        <v>0</v>
      </c>
      <c r="AC9" s="156">
        <f>IF('Parade Entries'!$G10="Just For Fun",'Parade Entries'!AE10,0)</f>
        <v>0</v>
      </c>
      <c r="AD9" s="156">
        <f>IF('Parade Entries'!$G10="Just For Fun",'Parade Entries'!AF10,0)</f>
        <v>0</v>
      </c>
    </row>
    <row r="10" spans="2:30" ht="18" x14ac:dyDescent="0.25">
      <c r="B10" s="156">
        <f>IF('Parade Entries'!$G11="Just For Fun",'Parade Entries'!B11,0)</f>
        <v>0</v>
      </c>
      <c r="C10" s="233">
        <f>IF('Parade Entries'!$G11="Just For Fun",'Parade Entries'!E11,0)</f>
        <v>0</v>
      </c>
      <c r="D10" s="269">
        <f>IF('Parade Entries'!$G11="Just For Fun",'Parade Entries'!F11,0)</f>
        <v>0</v>
      </c>
      <c r="E10" s="156">
        <f>IF('Parade Entries'!$G11="Just For Fun",'Parade Entries'!G11,0)</f>
        <v>0</v>
      </c>
      <c r="F10" s="156">
        <f>IF('Parade Entries'!$G11="Just For Fun",'Parade Entries'!H11,0)</f>
        <v>0</v>
      </c>
      <c r="G10" s="156">
        <f>IF('Parade Entries'!$G11="Just For Fun",'Parade Entries'!I11,0)</f>
        <v>0</v>
      </c>
      <c r="H10" s="156">
        <f>IF('Parade Entries'!$G11="Just For Fun",'Parade Entries'!J11,0)</f>
        <v>0</v>
      </c>
      <c r="I10" s="268">
        <f>IF('Parade Entries'!$G11="Just For Fun",'Parade Entries'!K11,0)</f>
        <v>0</v>
      </c>
      <c r="J10" s="156">
        <f>IF('Parade Entries'!$G11="Just For Fun",'Parade Entries'!L11,0)</f>
        <v>0</v>
      </c>
      <c r="K10" s="156">
        <f>IF('Parade Entries'!$G11="Just For Fun",'Parade Entries'!M11,0)</f>
        <v>0</v>
      </c>
      <c r="L10" s="156">
        <f>IF('Parade Entries'!$G11="Just For Fun",'Parade Entries'!N11,0)</f>
        <v>0</v>
      </c>
      <c r="M10" s="156">
        <f>IF('Parade Entries'!$G11="Just For Fun",'Parade Entries'!O11,0)</f>
        <v>0</v>
      </c>
      <c r="N10" s="156">
        <f>IF('Parade Entries'!$G11="Just For Fun",'Parade Entries'!P11,0)</f>
        <v>0</v>
      </c>
      <c r="O10" s="156">
        <f>IF('Parade Entries'!$G11="Just For Fun",'Parade Entries'!Q11,0)</f>
        <v>0</v>
      </c>
      <c r="P10" s="156">
        <f>IF('Parade Entries'!$G11="Just For Fun",'Parade Entries'!R11,0)</f>
        <v>0</v>
      </c>
      <c r="Q10" s="156">
        <f>IF('Parade Entries'!$G11="Just For Fun",'Parade Entries'!S11,0)</f>
        <v>0</v>
      </c>
      <c r="R10" s="156">
        <f>IF('Parade Entries'!$G11="Just For Fun",'Parade Entries'!T11,0)</f>
        <v>0</v>
      </c>
      <c r="S10" s="271">
        <f>IF('Parade Entries'!$G11="Just For Fun",'Parade Entries'!U11,0)</f>
        <v>0</v>
      </c>
      <c r="T10" s="271">
        <f>IF('Parade Entries'!$G11="Just For Fun",'Parade Entries'!W11,0)</f>
        <v>0</v>
      </c>
      <c r="U10" s="271">
        <f>IF('Parade Entries'!$G11="Just For Fun",'Parade Entries'!X11,0)</f>
        <v>0</v>
      </c>
      <c r="V10" s="271">
        <f>IF('Parade Entries'!$G11="Just For Fun",'Parade Entries'!V11,0)</f>
        <v>0</v>
      </c>
      <c r="W10" s="272">
        <f>IF('Parade Entries'!$G11="Just For Fun",'Parade Entries'!Y11,0)</f>
        <v>0</v>
      </c>
      <c r="X10" s="271">
        <f>IF('Parade Entries'!$G11="Just For Fun",'Parade Entries'!Z11,0)</f>
        <v>0</v>
      </c>
      <c r="Y10" s="272">
        <f>IF('Parade Entries'!$G11="Just For Fun",'Parade Entries'!AA11,0)</f>
        <v>0</v>
      </c>
      <c r="Z10" s="271">
        <f>IF('Parade Entries'!$G11="Just For Fun",'Parade Entries'!AB11,0)</f>
        <v>0</v>
      </c>
      <c r="AA10" s="272">
        <f>IF('Parade Entries'!$G11="Just For Fun",'Parade Entries'!AC11,0)</f>
        <v>0</v>
      </c>
      <c r="AB10" s="156">
        <f>IF('Parade Entries'!$G11="Just For Fun",'Parade Entries'!AD11,0)</f>
        <v>0</v>
      </c>
      <c r="AC10" s="156">
        <f>IF('Parade Entries'!$G11="Just For Fun",'Parade Entries'!AE11,0)</f>
        <v>0</v>
      </c>
      <c r="AD10" s="156">
        <f>IF('Parade Entries'!$G11="Just For Fun",'Parade Entries'!AF11,0)</f>
        <v>0</v>
      </c>
    </row>
    <row r="11" spans="2:30" ht="18" x14ac:dyDescent="0.25">
      <c r="B11" s="156">
        <f>IF('Parade Entries'!$G12="Just For Fun",'Parade Entries'!B12,0)</f>
        <v>0</v>
      </c>
      <c r="C11" s="233">
        <f>IF('Parade Entries'!$G12="Just For Fun",'Parade Entries'!E12,0)</f>
        <v>0</v>
      </c>
      <c r="D11" s="269">
        <f>IF('Parade Entries'!$G12="Just For Fun",'Parade Entries'!F12,0)</f>
        <v>0</v>
      </c>
      <c r="E11" s="156">
        <f>IF('Parade Entries'!$G12="Just For Fun",'Parade Entries'!G12,0)</f>
        <v>0</v>
      </c>
      <c r="F11" s="156">
        <f>IF('Parade Entries'!$G12="Just For Fun",'Parade Entries'!H12,0)</f>
        <v>0</v>
      </c>
      <c r="G11" s="156">
        <f>IF('Parade Entries'!$G12="Just For Fun",'Parade Entries'!I12,0)</f>
        <v>0</v>
      </c>
      <c r="H11" s="156">
        <f>IF('Parade Entries'!$G12="Just For Fun",'Parade Entries'!J12,0)</f>
        <v>0</v>
      </c>
      <c r="I11" s="268">
        <f>IF('Parade Entries'!$G12="Just For Fun",'Parade Entries'!K12,0)</f>
        <v>0</v>
      </c>
      <c r="J11" s="156">
        <f>IF('Parade Entries'!$G12="Just For Fun",'Parade Entries'!L12,0)</f>
        <v>0</v>
      </c>
      <c r="K11" s="156">
        <f>IF('Parade Entries'!$G12="Just For Fun",'Parade Entries'!M12,0)</f>
        <v>0</v>
      </c>
      <c r="L11" s="156">
        <f>IF('Parade Entries'!$G12="Just For Fun",'Parade Entries'!N12,0)</f>
        <v>0</v>
      </c>
      <c r="M11" s="156">
        <f>IF('Parade Entries'!$G12="Just For Fun",'Parade Entries'!O12,0)</f>
        <v>0</v>
      </c>
      <c r="N11" s="156">
        <f>IF('Parade Entries'!$G12="Just For Fun",'Parade Entries'!P12,0)</f>
        <v>0</v>
      </c>
      <c r="O11" s="156">
        <f>IF('Parade Entries'!$G12="Just For Fun",'Parade Entries'!Q12,0)</f>
        <v>0</v>
      </c>
      <c r="P11" s="156">
        <f>IF('Parade Entries'!$G12="Just For Fun",'Parade Entries'!R12,0)</f>
        <v>0</v>
      </c>
      <c r="Q11" s="156">
        <f>IF('Parade Entries'!$G12="Just For Fun",'Parade Entries'!S12,0)</f>
        <v>0</v>
      </c>
      <c r="R11" s="156">
        <f>IF('Parade Entries'!$G12="Just For Fun",'Parade Entries'!T12,0)</f>
        <v>0</v>
      </c>
      <c r="S11" s="271">
        <f>IF('Parade Entries'!$G12="Just For Fun",'Parade Entries'!U12,0)</f>
        <v>0</v>
      </c>
      <c r="T11" s="271">
        <f>IF('Parade Entries'!$G12="Just For Fun",'Parade Entries'!W12,0)</f>
        <v>0</v>
      </c>
      <c r="U11" s="271">
        <f>IF('Parade Entries'!$G12="Just For Fun",'Parade Entries'!X12,0)</f>
        <v>0</v>
      </c>
      <c r="V11" s="271">
        <f>IF('Parade Entries'!$G12="Just For Fun",'Parade Entries'!V12,0)</f>
        <v>0</v>
      </c>
      <c r="W11" s="272">
        <f>IF('Parade Entries'!$G12="Just For Fun",'Parade Entries'!Y12,0)</f>
        <v>0</v>
      </c>
      <c r="X11" s="271">
        <f>IF('Parade Entries'!$G12="Just For Fun",'Parade Entries'!Z12,0)</f>
        <v>0</v>
      </c>
      <c r="Y11" s="272">
        <f>IF('Parade Entries'!$G12="Just For Fun",'Parade Entries'!AA12,0)</f>
        <v>0</v>
      </c>
      <c r="Z11" s="271">
        <f>IF('Parade Entries'!$G12="Just For Fun",'Parade Entries'!AB12,0)</f>
        <v>0</v>
      </c>
      <c r="AA11" s="272">
        <f>IF('Parade Entries'!$G12="Just For Fun",'Parade Entries'!AC12,0)</f>
        <v>0</v>
      </c>
      <c r="AB11" s="156">
        <f>IF('Parade Entries'!$G12="Just For Fun",'Parade Entries'!AD12,0)</f>
        <v>0</v>
      </c>
      <c r="AC11" s="156">
        <f>IF('Parade Entries'!$G12="Just For Fun",'Parade Entries'!AE12,0)</f>
        <v>0</v>
      </c>
      <c r="AD11" s="156">
        <f>IF('Parade Entries'!$G12="Just For Fun",'Parade Entries'!AF12,0)</f>
        <v>0</v>
      </c>
    </row>
    <row r="12" spans="2:30" ht="18" x14ac:dyDescent="0.25">
      <c r="B12" s="156">
        <f>IF('Parade Entries'!$G13="Just For Fun",'Parade Entries'!B13,0)</f>
        <v>0</v>
      </c>
      <c r="C12" s="233">
        <f>IF('Parade Entries'!$G13="Just For Fun",'Parade Entries'!E13,0)</f>
        <v>0</v>
      </c>
      <c r="D12" s="269">
        <f>IF('Parade Entries'!$G13="Just For Fun",'Parade Entries'!F13,0)</f>
        <v>0</v>
      </c>
      <c r="E12" s="156">
        <f>IF('Parade Entries'!$G13="Just For Fun",'Parade Entries'!G13,0)</f>
        <v>0</v>
      </c>
      <c r="F12" s="156">
        <f>IF('Parade Entries'!$G13="Just For Fun",'Parade Entries'!H13,0)</f>
        <v>0</v>
      </c>
      <c r="G12" s="156">
        <f>IF('Parade Entries'!$G13="Just For Fun",'Parade Entries'!I13,0)</f>
        <v>0</v>
      </c>
      <c r="H12" s="156">
        <f>IF('Parade Entries'!$G13="Just For Fun",'Parade Entries'!J13,0)</f>
        <v>0</v>
      </c>
      <c r="I12" s="268">
        <f>IF('Parade Entries'!$G13="Just For Fun",'Parade Entries'!K13,0)</f>
        <v>0</v>
      </c>
      <c r="J12" s="156">
        <f>IF('Parade Entries'!$G13="Just For Fun",'Parade Entries'!L13,0)</f>
        <v>0</v>
      </c>
      <c r="K12" s="156">
        <f>IF('Parade Entries'!$G13="Just For Fun",'Parade Entries'!M13,0)</f>
        <v>0</v>
      </c>
      <c r="L12" s="156">
        <f>IF('Parade Entries'!$G13="Just For Fun",'Parade Entries'!N13,0)</f>
        <v>0</v>
      </c>
      <c r="M12" s="156">
        <f>IF('Parade Entries'!$G13="Just For Fun",'Parade Entries'!O13,0)</f>
        <v>0</v>
      </c>
      <c r="N12" s="156">
        <f>IF('Parade Entries'!$G13="Just For Fun",'Parade Entries'!P13,0)</f>
        <v>0</v>
      </c>
      <c r="O12" s="156">
        <f>IF('Parade Entries'!$G13="Just For Fun",'Parade Entries'!Q13,0)</f>
        <v>0</v>
      </c>
      <c r="P12" s="156">
        <f>IF('Parade Entries'!$G13="Just For Fun",'Parade Entries'!R13,0)</f>
        <v>0</v>
      </c>
      <c r="Q12" s="156">
        <f>IF('Parade Entries'!$G13="Just For Fun",'Parade Entries'!S13,0)</f>
        <v>0</v>
      </c>
      <c r="R12" s="156">
        <f>IF('Parade Entries'!$G13="Just For Fun",'Parade Entries'!T13,0)</f>
        <v>0</v>
      </c>
      <c r="S12" s="271">
        <f>IF('Parade Entries'!$G13="Just For Fun",'Parade Entries'!U13,0)</f>
        <v>0</v>
      </c>
      <c r="T12" s="271">
        <f>IF('Parade Entries'!$G13="Just For Fun",'Parade Entries'!W13,0)</f>
        <v>0</v>
      </c>
      <c r="U12" s="271">
        <f>IF('Parade Entries'!$G13="Just For Fun",'Parade Entries'!X13,0)</f>
        <v>0</v>
      </c>
      <c r="V12" s="271">
        <f>IF('Parade Entries'!$G13="Just For Fun",'Parade Entries'!V13,0)</f>
        <v>0</v>
      </c>
      <c r="W12" s="272">
        <f>IF('Parade Entries'!$G13="Just For Fun",'Parade Entries'!Y13,0)</f>
        <v>0</v>
      </c>
      <c r="X12" s="271">
        <f>IF('Parade Entries'!$G13="Just For Fun",'Parade Entries'!Z13,0)</f>
        <v>0</v>
      </c>
      <c r="Y12" s="272">
        <f>IF('Parade Entries'!$G13="Just For Fun",'Parade Entries'!AA13,0)</f>
        <v>0</v>
      </c>
      <c r="Z12" s="271">
        <f>IF('Parade Entries'!$G13="Just For Fun",'Parade Entries'!AB13,0)</f>
        <v>0</v>
      </c>
      <c r="AA12" s="272">
        <f>IF('Parade Entries'!$G13="Just For Fun",'Parade Entries'!AC13,0)</f>
        <v>0</v>
      </c>
      <c r="AB12" s="156">
        <f>IF('Parade Entries'!$G13="Just For Fun",'Parade Entries'!AD13,0)</f>
        <v>0</v>
      </c>
      <c r="AC12" s="156">
        <f>IF('Parade Entries'!$G13="Just For Fun",'Parade Entries'!AE13,0)</f>
        <v>0</v>
      </c>
      <c r="AD12" s="156">
        <f>IF('Parade Entries'!$G13="Just For Fun",'Parade Entries'!AF13,0)</f>
        <v>0</v>
      </c>
    </row>
    <row r="13" spans="2:30" ht="18" x14ac:dyDescent="0.25">
      <c r="B13" s="156">
        <f>IF('Parade Entries'!$G14="Just For Fun",'Parade Entries'!B14,0)</f>
        <v>0</v>
      </c>
      <c r="C13" s="233">
        <f>IF('Parade Entries'!$G14="Just For Fun",'Parade Entries'!E14,0)</f>
        <v>0</v>
      </c>
      <c r="D13" s="269">
        <f>IF('Parade Entries'!$G14="Just For Fun",'Parade Entries'!F14,0)</f>
        <v>0</v>
      </c>
      <c r="E13" s="156">
        <f>IF('Parade Entries'!$G14="Just For Fun",'Parade Entries'!G14,0)</f>
        <v>0</v>
      </c>
      <c r="F13" s="156">
        <f>IF('Parade Entries'!$G14="Just For Fun",'Parade Entries'!H14,0)</f>
        <v>0</v>
      </c>
      <c r="G13" s="156">
        <f>IF('Parade Entries'!$G14="Just For Fun",'Parade Entries'!I14,0)</f>
        <v>0</v>
      </c>
      <c r="H13" s="156">
        <f>IF('Parade Entries'!$G14="Just For Fun",'Parade Entries'!J14,0)</f>
        <v>0</v>
      </c>
      <c r="I13" s="268">
        <f>IF('Parade Entries'!$G14="Just For Fun",'Parade Entries'!K14,0)</f>
        <v>0</v>
      </c>
      <c r="J13" s="156">
        <f>IF('Parade Entries'!$G14="Just For Fun",'Parade Entries'!L14,0)</f>
        <v>0</v>
      </c>
      <c r="K13" s="156">
        <f>IF('Parade Entries'!$G14="Just For Fun",'Parade Entries'!M14,0)</f>
        <v>0</v>
      </c>
      <c r="L13" s="156">
        <f>IF('Parade Entries'!$G14="Just For Fun",'Parade Entries'!N14,0)</f>
        <v>0</v>
      </c>
      <c r="M13" s="156">
        <f>IF('Parade Entries'!$G14="Just For Fun",'Parade Entries'!O14,0)</f>
        <v>0</v>
      </c>
      <c r="N13" s="156">
        <f>IF('Parade Entries'!$G14="Just For Fun",'Parade Entries'!P14,0)</f>
        <v>0</v>
      </c>
      <c r="O13" s="156">
        <f>IF('Parade Entries'!$G14="Just For Fun",'Parade Entries'!Q14,0)</f>
        <v>0</v>
      </c>
      <c r="P13" s="156">
        <f>IF('Parade Entries'!$G14="Just For Fun",'Parade Entries'!R14,0)</f>
        <v>0</v>
      </c>
      <c r="Q13" s="156">
        <f>IF('Parade Entries'!$G14="Just For Fun",'Parade Entries'!S14,0)</f>
        <v>0</v>
      </c>
      <c r="R13" s="156">
        <f>IF('Parade Entries'!$G14="Just For Fun",'Parade Entries'!T14,0)</f>
        <v>0</v>
      </c>
      <c r="S13" s="271">
        <f>IF('Parade Entries'!$G14="Just For Fun",'Parade Entries'!U14,0)</f>
        <v>0</v>
      </c>
      <c r="T13" s="271">
        <f>IF('Parade Entries'!$G14="Just For Fun",'Parade Entries'!W14,0)</f>
        <v>0</v>
      </c>
      <c r="U13" s="271">
        <f>IF('Parade Entries'!$G14="Just For Fun",'Parade Entries'!X14,0)</f>
        <v>0</v>
      </c>
      <c r="V13" s="271">
        <f>IF('Parade Entries'!$G14="Just For Fun",'Parade Entries'!V14,0)</f>
        <v>0</v>
      </c>
      <c r="W13" s="272">
        <f>IF('Parade Entries'!$G14="Just For Fun",'Parade Entries'!Y14,0)</f>
        <v>0</v>
      </c>
      <c r="X13" s="271">
        <f>IF('Parade Entries'!$G14="Just For Fun",'Parade Entries'!Z14,0)</f>
        <v>0</v>
      </c>
      <c r="Y13" s="272">
        <f>IF('Parade Entries'!$G14="Just For Fun",'Parade Entries'!AA14,0)</f>
        <v>0</v>
      </c>
      <c r="Z13" s="271">
        <f>IF('Parade Entries'!$G14="Just For Fun",'Parade Entries'!AB14,0)</f>
        <v>0</v>
      </c>
      <c r="AA13" s="272">
        <f>IF('Parade Entries'!$G14="Just For Fun",'Parade Entries'!AC14,0)</f>
        <v>0</v>
      </c>
      <c r="AB13" s="156">
        <f>IF('Parade Entries'!$G14="Just For Fun",'Parade Entries'!AD14,0)</f>
        <v>0</v>
      </c>
      <c r="AC13" s="156">
        <f>IF('Parade Entries'!$G14="Just For Fun",'Parade Entries'!AE14,0)</f>
        <v>0</v>
      </c>
      <c r="AD13" s="156">
        <f>IF('Parade Entries'!$G14="Just For Fun",'Parade Entries'!AF14,0)</f>
        <v>0</v>
      </c>
    </row>
    <row r="14" spans="2:30" ht="18" x14ac:dyDescent="0.25">
      <c r="B14" s="156">
        <f>IF('Parade Entries'!$G15="Just For Fun",'Parade Entries'!B15,0)</f>
        <v>0</v>
      </c>
      <c r="C14" s="233">
        <f>IF('Parade Entries'!$G15="Just For Fun",'Parade Entries'!E15,0)</f>
        <v>0</v>
      </c>
      <c r="D14" s="269">
        <f>IF('Parade Entries'!$G15="Just For Fun",'Parade Entries'!F15,0)</f>
        <v>0</v>
      </c>
      <c r="E14" s="156">
        <f>IF('Parade Entries'!$G15="Just For Fun",'Parade Entries'!G15,0)</f>
        <v>0</v>
      </c>
      <c r="F14" s="156">
        <f>IF('Parade Entries'!$G15="Just For Fun",'Parade Entries'!H15,0)</f>
        <v>0</v>
      </c>
      <c r="G14" s="156">
        <f>IF('Parade Entries'!$G15="Just For Fun",'Parade Entries'!I15,0)</f>
        <v>0</v>
      </c>
      <c r="H14" s="156">
        <f>IF('Parade Entries'!$G15="Just For Fun",'Parade Entries'!J15,0)</f>
        <v>0</v>
      </c>
      <c r="I14" s="268">
        <f>IF('Parade Entries'!$G15="Just For Fun",'Parade Entries'!K15,0)</f>
        <v>0</v>
      </c>
      <c r="J14" s="156">
        <f>IF('Parade Entries'!$G15="Just For Fun",'Parade Entries'!L15,0)</f>
        <v>0</v>
      </c>
      <c r="K14" s="156">
        <f>IF('Parade Entries'!$G15="Just For Fun",'Parade Entries'!M15,0)</f>
        <v>0</v>
      </c>
      <c r="L14" s="156">
        <f>IF('Parade Entries'!$G15="Just For Fun",'Parade Entries'!N15,0)</f>
        <v>0</v>
      </c>
      <c r="M14" s="156">
        <f>IF('Parade Entries'!$G15="Just For Fun",'Parade Entries'!O15,0)</f>
        <v>0</v>
      </c>
      <c r="N14" s="156">
        <f>IF('Parade Entries'!$G15="Just For Fun",'Parade Entries'!P15,0)</f>
        <v>0</v>
      </c>
      <c r="O14" s="156">
        <f>IF('Parade Entries'!$G15="Just For Fun",'Parade Entries'!Q15,0)</f>
        <v>0</v>
      </c>
      <c r="P14" s="156">
        <f>IF('Parade Entries'!$G15="Just For Fun",'Parade Entries'!R15,0)</f>
        <v>0</v>
      </c>
      <c r="Q14" s="156">
        <f>IF('Parade Entries'!$G15="Just For Fun",'Parade Entries'!S15,0)</f>
        <v>0</v>
      </c>
      <c r="R14" s="156">
        <f>IF('Parade Entries'!$G15="Just For Fun",'Parade Entries'!T15,0)</f>
        <v>0</v>
      </c>
      <c r="S14" s="271">
        <f>IF('Parade Entries'!$G15="Just For Fun",'Parade Entries'!U15,0)</f>
        <v>0</v>
      </c>
      <c r="T14" s="271">
        <f>IF('Parade Entries'!$G15="Just For Fun",'Parade Entries'!W15,0)</f>
        <v>0</v>
      </c>
      <c r="U14" s="271">
        <f>IF('Parade Entries'!$G15="Just For Fun",'Parade Entries'!X15,0)</f>
        <v>0</v>
      </c>
      <c r="V14" s="271">
        <f>IF('Parade Entries'!$G15="Just For Fun",'Parade Entries'!V15,0)</f>
        <v>0</v>
      </c>
      <c r="W14" s="272">
        <f>IF('Parade Entries'!$G15="Just For Fun",'Parade Entries'!Y15,0)</f>
        <v>0</v>
      </c>
      <c r="X14" s="271">
        <f>IF('Parade Entries'!$G15="Just For Fun",'Parade Entries'!Z15,0)</f>
        <v>0</v>
      </c>
      <c r="Y14" s="272">
        <f>IF('Parade Entries'!$G15="Just For Fun",'Parade Entries'!AA15,0)</f>
        <v>0</v>
      </c>
      <c r="Z14" s="271">
        <f>IF('Parade Entries'!$G15="Just For Fun",'Parade Entries'!AB15,0)</f>
        <v>0</v>
      </c>
      <c r="AA14" s="272">
        <f>IF('Parade Entries'!$G15="Just For Fun",'Parade Entries'!AC15,0)</f>
        <v>0</v>
      </c>
      <c r="AB14" s="156">
        <f>IF('Parade Entries'!$G15="Just For Fun",'Parade Entries'!AD15,0)</f>
        <v>0</v>
      </c>
      <c r="AC14" s="156">
        <f>IF('Parade Entries'!$G15="Just For Fun",'Parade Entries'!AE15,0)</f>
        <v>0</v>
      </c>
      <c r="AD14" s="156">
        <f>IF('Parade Entries'!$G15="Just For Fun",'Parade Entries'!AF15,0)</f>
        <v>0</v>
      </c>
    </row>
    <row r="15" spans="2:30" ht="18" x14ac:dyDescent="0.25">
      <c r="B15" s="156">
        <f>IF('Parade Entries'!$G16="Just For Fun",'Parade Entries'!B16,0)</f>
        <v>0</v>
      </c>
      <c r="C15" s="233">
        <f>IF('Parade Entries'!$G16="Just For Fun",'Parade Entries'!E16,0)</f>
        <v>0</v>
      </c>
      <c r="D15" s="269">
        <f>IF('Parade Entries'!$G16="Just For Fun",'Parade Entries'!F16,0)</f>
        <v>0</v>
      </c>
      <c r="E15" s="156">
        <f>IF('Parade Entries'!$G16="Just For Fun",'Parade Entries'!G16,0)</f>
        <v>0</v>
      </c>
      <c r="F15" s="156">
        <f>IF('Parade Entries'!$G16="Just For Fun",'Parade Entries'!H16,0)</f>
        <v>0</v>
      </c>
      <c r="G15" s="156">
        <f>IF('Parade Entries'!$G16="Just For Fun",'Parade Entries'!I16,0)</f>
        <v>0</v>
      </c>
      <c r="H15" s="156">
        <f>IF('Parade Entries'!$G16="Just For Fun",'Parade Entries'!J16,0)</f>
        <v>0</v>
      </c>
      <c r="I15" s="268">
        <f>IF('Parade Entries'!$G16="Just For Fun",'Parade Entries'!K16,0)</f>
        <v>0</v>
      </c>
      <c r="J15" s="156">
        <f>IF('Parade Entries'!$G16="Just For Fun",'Parade Entries'!L16,0)</f>
        <v>0</v>
      </c>
      <c r="K15" s="156">
        <f>IF('Parade Entries'!$G16="Just For Fun",'Parade Entries'!M16,0)</f>
        <v>0</v>
      </c>
      <c r="L15" s="156">
        <f>IF('Parade Entries'!$G16="Just For Fun",'Parade Entries'!N16,0)</f>
        <v>0</v>
      </c>
      <c r="M15" s="156">
        <f>IF('Parade Entries'!$G16="Just For Fun",'Parade Entries'!O16,0)</f>
        <v>0</v>
      </c>
      <c r="N15" s="156">
        <f>IF('Parade Entries'!$G16="Just For Fun",'Parade Entries'!P16,0)</f>
        <v>0</v>
      </c>
      <c r="O15" s="156">
        <f>IF('Parade Entries'!$G16="Just For Fun",'Parade Entries'!Q16,0)</f>
        <v>0</v>
      </c>
      <c r="P15" s="156">
        <f>IF('Parade Entries'!$G16="Just For Fun",'Parade Entries'!R16,0)</f>
        <v>0</v>
      </c>
      <c r="Q15" s="156">
        <f>IF('Parade Entries'!$G16="Just For Fun",'Parade Entries'!S16,0)</f>
        <v>0</v>
      </c>
      <c r="R15" s="156">
        <f>IF('Parade Entries'!$G16="Just For Fun",'Parade Entries'!T16,0)</f>
        <v>0</v>
      </c>
      <c r="S15" s="271">
        <f>IF('Parade Entries'!$G16="Just For Fun",'Parade Entries'!U16,0)</f>
        <v>0</v>
      </c>
      <c r="T15" s="271">
        <f>IF('Parade Entries'!$G16="Just For Fun",'Parade Entries'!W16,0)</f>
        <v>0</v>
      </c>
      <c r="U15" s="271">
        <f>IF('Parade Entries'!$G16="Just For Fun",'Parade Entries'!X16,0)</f>
        <v>0</v>
      </c>
      <c r="V15" s="271">
        <f>IF('Parade Entries'!$G16="Just For Fun",'Parade Entries'!V16,0)</f>
        <v>0</v>
      </c>
      <c r="W15" s="272">
        <f>IF('Parade Entries'!$G16="Just For Fun",'Parade Entries'!Y16,0)</f>
        <v>0</v>
      </c>
      <c r="X15" s="271">
        <f>IF('Parade Entries'!$G16="Just For Fun",'Parade Entries'!Z16,0)</f>
        <v>0</v>
      </c>
      <c r="Y15" s="272">
        <f>IF('Parade Entries'!$G16="Just For Fun",'Parade Entries'!AA16,0)</f>
        <v>0</v>
      </c>
      <c r="Z15" s="271">
        <f>IF('Parade Entries'!$G16="Just For Fun",'Parade Entries'!AB16,0)</f>
        <v>0</v>
      </c>
      <c r="AA15" s="272">
        <f>IF('Parade Entries'!$G16="Just For Fun",'Parade Entries'!AC16,0)</f>
        <v>0</v>
      </c>
      <c r="AB15" s="156">
        <f>IF('Parade Entries'!$G16="Just For Fun",'Parade Entries'!AD16,0)</f>
        <v>0</v>
      </c>
      <c r="AC15" s="156">
        <f>IF('Parade Entries'!$G16="Just For Fun",'Parade Entries'!AE16,0)</f>
        <v>0</v>
      </c>
      <c r="AD15" s="156">
        <f>IF('Parade Entries'!$G16="Just For Fun",'Parade Entries'!AF16,0)</f>
        <v>0</v>
      </c>
    </row>
    <row r="16" spans="2:30" ht="18" x14ac:dyDescent="0.25">
      <c r="B16" s="156">
        <f>IF('Parade Entries'!$G17="Just For Fun",'Parade Entries'!B17,0)</f>
        <v>0</v>
      </c>
      <c r="C16" s="233">
        <f>IF('Parade Entries'!$G17="Just For Fun",'Parade Entries'!E17,0)</f>
        <v>0</v>
      </c>
      <c r="D16" s="269">
        <f>IF('Parade Entries'!$G17="Just For Fun",'Parade Entries'!F17,0)</f>
        <v>0</v>
      </c>
      <c r="E16" s="156">
        <f>IF('Parade Entries'!$G17="Just For Fun",'Parade Entries'!G17,0)</f>
        <v>0</v>
      </c>
      <c r="F16" s="156">
        <f>IF('Parade Entries'!$G17="Just For Fun",'Parade Entries'!H17,0)</f>
        <v>0</v>
      </c>
      <c r="G16" s="156">
        <f>IF('Parade Entries'!$G17="Just For Fun",'Parade Entries'!I17,0)</f>
        <v>0</v>
      </c>
      <c r="H16" s="156">
        <f>IF('Parade Entries'!$G17="Just For Fun",'Parade Entries'!J17,0)</f>
        <v>0</v>
      </c>
      <c r="I16" s="268">
        <f>IF('Parade Entries'!$G17="Just For Fun",'Parade Entries'!K17,0)</f>
        <v>0</v>
      </c>
      <c r="J16" s="156">
        <f>IF('Parade Entries'!$G17="Just For Fun",'Parade Entries'!L17,0)</f>
        <v>0</v>
      </c>
      <c r="K16" s="156">
        <f>IF('Parade Entries'!$G17="Just For Fun",'Parade Entries'!M17,0)</f>
        <v>0</v>
      </c>
      <c r="L16" s="156">
        <f>IF('Parade Entries'!$G17="Just For Fun",'Parade Entries'!N17,0)</f>
        <v>0</v>
      </c>
      <c r="M16" s="156">
        <f>IF('Parade Entries'!$G17="Just For Fun",'Parade Entries'!O17,0)</f>
        <v>0</v>
      </c>
      <c r="N16" s="156">
        <f>IF('Parade Entries'!$G17="Just For Fun",'Parade Entries'!P17,0)</f>
        <v>0</v>
      </c>
      <c r="O16" s="156">
        <f>IF('Parade Entries'!$G17="Just For Fun",'Parade Entries'!Q17,0)</f>
        <v>0</v>
      </c>
      <c r="P16" s="156">
        <f>IF('Parade Entries'!$G17="Just For Fun",'Parade Entries'!R17,0)</f>
        <v>0</v>
      </c>
      <c r="Q16" s="156">
        <f>IF('Parade Entries'!$G17="Just For Fun",'Parade Entries'!S17,0)</f>
        <v>0</v>
      </c>
      <c r="R16" s="156">
        <f>IF('Parade Entries'!$G17="Just For Fun",'Parade Entries'!T17,0)</f>
        <v>0</v>
      </c>
      <c r="S16" s="271">
        <f>IF('Parade Entries'!$G17="Just For Fun",'Parade Entries'!U17,0)</f>
        <v>0</v>
      </c>
      <c r="T16" s="271">
        <f>IF('Parade Entries'!$G17="Just For Fun",'Parade Entries'!W17,0)</f>
        <v>0</v>
      </c>
      <c r="U16" s="271">
        <f>IF('Parade Entries'!$G17="Just For Fun",'Parade Entries'!X17,0)</f>
        <v>0</v>
      </c>
      <c r="V16" s="271">
        <f>IF('Parade Entries'!$G17="Just For Fun",'Parade Entries'!V17,0)</f>
        <v>0</v>
      </c>
      <c r="W16" s="272">
        <f>IF('Parade Entries'!$G17="Just For Fun",'Parade Entries'!Y17,0)</f>
        <v>0</v>
      </c>
      <c r="X16" s="271">
        <f>IF('Parade Entries'!$G17="Just For Fun",'Parade Entries'!Z17,0)</f>
        <v>0</v>
      </c>
      <c r="Y16" s="272">
        <f>IF('Parade Entries'!$G17="Just For Fun",'Parade Entries'!AA17,0)</f>
        <v>0</v>
      </c>
      <c r="Z16" s="271">
        <f>IF('Parade Entries'!$G17="Just For Fun",'Parade Entries'!AB17,0)</f>
        <v>0</v>
      </c>
      <c r="AA16" s="272">
        <f>IF('Parade Entries'!$G17="Just For Fun",'Parade Entries'!AC17,0)</f>
        <v>0</v>
      </c>
      <c r="AB16" s="156">
        <f>IF('Parade Entries'!$G17="Just For Fun",'Parade Entries'!AD17,0)</f>
        <v>0</v>
      </c>
      <c r="AC16" s="156">
        <f>IF('Parade Entries'!$G17="Just For Fun",'Parade Entries'!AE17,0)</f>
        <v>0</v>
      </c>
      <c r="AD16" s="156">
        <f>IF('Parade Entries'!$G17="Just For Fun",'Parade Entries'!AF17,0)</f>
        <v>0</v>
      </c>
    </row>
    <row r="17" spans="2:30" ht="18" x14ac:dyDescent="0.25">
      <c r="B17" s="156">
        <f>IF('Parade Entries'!$G18="Just For Fun",'Parade Entries'!B18,0)</f>
        <v>0</v>
      </c>
      <c r="C17" s="233">
        <f>IF('Parade Entries'!$G18="Just For Fun",'Parade Entries'!E18,0)</f>
        <v>0</v>
      </c>
      <c r="D17" s="269">
        <f>IF('Parade Entries'!$G18="Just For Fun",'Parade Entries'!F18,0)</f>
        <v>0</v>
      </c>
      <c r="E17" s="156">
        <f>IF('Parade Entries'!$G18="Just For Fun",'Parade Entries'!G18,0)</f>
        <v>0</v>
      </c>
      <c r="F17" s="156">
        <f>IF('Parade Entries'!$G18="Just For Fun",'Parade Entries'!H18,0)</f>
        <v>0</v>
      </c>
      <c r="G17" s="156">
        <f>IF('Parade Entries'!$G18="Just For Fun",'Parade Entries'!I18,0)</f>
        <v>0</v>
      </c>
      <c r="H17" s="156">
        <f>IF('Parade Entries'!$G18="Just For Fun",'Parade Entries'!J18,0)</f>
        <v>0</v>
      </c>
      <c r="I17" s="268">
        <f>IF('Parade Entries'!$G18="Just For Fun",'Parade Entries'!K18,0)</f>
        <v>0</v>
      </c>
      <c r="J17" s="156">
        <f>IF('Parade Entries'!$G18="Just For Fun",'Parade Entries'!L18,0)</f>
        <v>0</v>
      </c>
      <c r="K17" s="156">
        <f>IF('Parade Entries'!$G18="Just For Fun",'Parade Entries'!M18,0)</f>
        <v>0</v>
      </c>
      <c r="L17" s="156">
        <f>IF('Parade Entries'!$G18="Just For Fun",'Parade Entries'!N18,0)</f>
        <v>0</v>
      </c>
      <c r="M17" s="156">
        <f>IF('Parade Entries'!$G18="Just For Fun",'Parade Entries'!O18,0)</f>
        <v>0</v>
      </c>
      <c r="N17" s="156">
        <f>IF('Parade Entries'!$G18="Just For Fun",'Parade Entries'!P18,0)</f>
        <v>0</v>
      </c>
      <c r="O17" s="156">
        <f>IF('Parade Entries'!$G18="Just For Fun",'Parade Entries'!Q18,0)</f>
        <v>0</v>
      </c>
      <c r="P17" s="156">
        <f>IF('Parade Entries'!$G18="Just For Fun",'Parade Entries'!R18,0)</f>
        <v>0</v>
      </c>
      <c r="Q17" s="156">
        <f>IF('Parade Entries'!$G18="Just For Fun",'Parade Entries'!S18,0)</f>
        <v>0</v>
      </c>
      <c r="R17" s="156">
        <f>IF('Parade Entries'!$G18="Just For Fun",'Parade Entries'!T18,0)</f>
        <v>0</v>
      </c>
      <c r="S17" s="271">
        <f>IF('Parade Entries'!$G18="Just For Fun",'Parade Entries'!U18,0)</f>
        <v>0</v>
      </c>
      <c r="T17" s="271">
        <f>IF('Parade Entries'!$G18="Just For Fun",'Parade Entries'!W18,0)</f>
        <v>0</v>
      </c>
      <c r="U17" s="271">
        <f>IF('Parade Entries'!$G18="Just For Fun",'Parade Entries'!X18,0)</f>
        <v>0</v>
      </c>
      <c r="V17" s="271">
        <f>IF('Parade Entries'!$G18="Just For Fun",'Parade Entries'!V18,0)</f>
        <v>0</v>
      </c>
      <c r="W17" s="272">
        <f>IF('Parade Entries'!$G18="Just For Fun",'Parade Entries'!Y18,0)</f>
        <v>0</v>
      </c>
      <c r="X17" s="271">
        <f>IF('Parade Entries'!$G18="Just For Fun",'Parade Entries'!Z18,0)</f>
        <v>0</v>
      </c>
      <c r="Y17" s="272">
        <f>IF('Parade Entries'!$G18="Just For Fun",'Parade Entries'!AA18,0)</f>
        <v>0</v>
      </c>
      <c r="Z17" s="271">
        <f>IF('Parade Entries'!$G18="Just For Fun",'Parade Entries'!AB18,0)</f>
        <v>0</v>
      </c>
      <c r="AA17" s="272">
        <f>IF('Parade Entries'!$G18="Just For Fun",'Parade Entries'!AC18,0)</f>
        <v>0</v>
      </c>
      <c r="AB17" s="156">
        <f>IF('Parade Entries'!$G18="Just For Fun",'Parade Entries'!AD18,0)</f>
        <v>0</v>
      </c>
      <c r="AC17" s="156">
        <f>IF('Parade Entries'!$G18="Just For Fun",'Parade Entries'!AE18,0)</f>
        <v>0</v>
      </c>
      <c r="AD17" s="156">
        <f>IF('Parade Entries'!$G18="Just For Fun",'Parade Entries'!AF18,0)</f>
        <v>0</v>
      </c>
    </row>
    <row r="18" spans="2:30" ht="18" x14ac:dyDescent="0.25">
      <c r="B18" s="156">
        <f>IF('Parade Entries'!$G19="Just For Fun",'Parade Entries'!B19,0)</f>
        <v>0</v>
      </c>
      <c r="C18" s="233">
        <f>IF('Parade Entries'!$G19="Just For Fun",'Parade Entries'!E19,0)</f>
        <v>0</v>
      </c>
      <c r="D18" s="269">
        <f>IF('Parade Entries'!$G19="Just For Fun",'Parade Entries'!F19,0)</f>
        <v>0</v>
      </c>
      <c r="E18" s="156">
        <f>IF('Parade Entries'!$G19="Just For Fun",'Parade Entries'!G19,0)</f>
        <v>0</v>
      </c>
      <c r="F18" s="156">
        <f>IF('Parade Entries'!$G19="Just For Fun",'Parade Entries'!H19,0)</f>
        <v>0</v>
      </c>
      <c r="G18" s="156">
        <f>IF('Parade Entries'!$G19="Just For Fun",'Parade Entries'!I19,0)</f>
        <v>0</v>
      </c>
      <c r="H18" s="156">
        <f>IF('Parade Entries'!$G19="Just For Fun",'Parade Entries'!J19,0)</f>
        <v>0</v>
      </c>
      <c r="I18" s="268">
        <f>IF('Parade Entries'!$G19="Just For Fun",'Parade Entries'!K19,0)</f>
        <v>0</v>
      </c>
      <c r="J18" s="156">
        <f>IF('Parade Entries'!$G19="Just For Fun",'Parade Entries'!L19,0)</f>
        <v>0</v>
      </c>
      <c r="K18" s="156">
        <f>IF('Parade Entries'!$G19="Just For Fun",'Parade Entries'!M19,0)</f>
        <v>0</v>
      </c>
      <c r="L18" s="156">
        <f>IF('Parade Entries'!$G19="Just For Fun",'Parade Entries'!N19,0)</f>
        <v>0</v>
      </c>
      <c r="M18" s="156">
        <f>IF('Parade Entries'!$G19="Just For Fun",'Parade Entries'!O19,0)</f>
        <v>0</v>
      </c>
      <c r="N18" s="156">
        <f>IF('Parade Entries'!$G19="Just For Fun",'Parade Entries'!P19,0)</f>
        <v>0</v>
      </c>
      <c r="O18" s="156">
        <f>IF('Parade Entries'!$G19="Just For Fun",'Parade Entries'!Q19,0)</f>
        <v>0</v>
      </c>
      <c r="P18" s="156">
        <f>IF('Parade Entries'!$G19="Just For Fun",'Parade Entries'!R19,0)</f>
        <v>0</v>
      </c>
      <c r="Q18" s="156">
        <f>IF('Parade Entries'!$G19="Just For Fun",'Parade Entries'!S19,0)</f>
        <v>0</v>
      </c>
      <c r="R18" s="156">
        <f>IF('Parade Entries'!$G19="Just For Fun",'Parade Entries'!T19,0)</f>
        <v>0</v>
      </c>
      <c r="S18" s="271">
        <f>IF('Parade Entries'!$G19="Just For Fun",'Parade Entries'!U19,0)</f>
        <v>0</v>
      </c>
      <c r="T18" s="271">
        <f>IF('Parade Entries'!$G19="Just For Fun",'Parade Entries'!W19,0)</f>
        <v>0</v>
      </c>
      <c r="U18" s="271">
        <f>IF('Parade Entries'!$G19="Just For Fun",'Parade Entries'!X19,0)</f>
        <v>0</v>
      </c>
      <c r="V18" s="271">
        <f>IF('Parade Entries'!$G19="Just For Fun",'Parade Entries'!V19,0)</f>
        <v>0</v>
      </c>
      <c r="W18" s="272">
        <f>IF('Parade Entries'!$G19="Just For Fun",'Parade Entries'!Y19,0)</f>
        <v>0</v>
      </c>
      <c r="X18" s="271">
        <f>IF('Parade Entries'!$G19="Just For Fun",'Parade Entries'!Z19,0)</f>
        <v>0</v>
      </c>
      <c r="Y18" s="272">
        <f>IF('Parade Entries'!$G19="Just For Fun",'Parade Entries'!AA19,0)</f>
        <v>0</v>
      </c>
      <c r="Z18" s="271">
        <f>IF('Parade Entries'!$G19="Just For Fun",'Parade Entries'!AB19,0)</f>
        <v>0</v>
      </c>
      <c r="AA18" s="272">
        <f>IF('Parade Entries'!$G19="Just For Fun",'Parade Entries'!AC19,0)</f>
        <v>0</v>
      </c>
      <c r="AB18" s="156">
        <f>IF('Parade Entries'!$G19="Just For Fun",'Parade Entries'!AD19,0)</f>
        <v>0</v>
      </c>
      <c r="AC18" s="156">
        <f>IF('Parade Entries'!$G19="Just For Fun",'Parade Entries'!AE19,0)</f>
        <v>0</v>
      </c>
      <c r="AD18" s="156">
        <f>IF('Parade Entries'!$G19="Just For Fun",'Parade Entries'!AF19,0)</f>
        <v>0</v>
      </c>
    </row>
    <row r="19" spans="2:30" ht="18" x14ac:dyDescent="0.25">
      <c r="B19" s="156">
        <f>IF('Parade Entries'!$G20="Just For Fun",'Parade Entries'!B20,0)</f>
        <v>0</v>
      </c>
      <c r="C19" s="233">
        <f>IF('Parade Entries'!$G20="Just For Fun",'Parade Entries'!E20,0)</f>
        <v>0</v>
      </c>
      <c r="D19" s="269">
        <f>IF('Parade Entries'!$G20="Just For Fun",'Parade Entries'!F20,0)</f>
        <v>0</v>
      </c>
      <c r="E19" s="156">
        <f>IF('Parade Entries'!$G20="Just For Fun",'Parade Entries'!G20,0)</f>
        <v>0</v>
      </c>
      <c r="F19" s="156">
        <f>IF('Parade Entries'!$G20="Just For Fun",'Parade Entries'!H20,0)</f>
        <v>0</v>
      </c>
      <c r="G19" s="156">
        <f>IF('Parade Entries'!$G20="Just For Fun",'Parade Entries'!I20,0)</f>
        <v>0</v>
      </c>
      <c r="H19" s="156">
        <f>IF('Parade Entries'!$G20="Just For Fun",'Parade Entries'!J20,0)</f>
        <v>0</v>
      </c>
      <c r="I19" s="268">
        <f>IF('Parade Entries'!$G20="Just For Fun",'Parade Entries'!K20,0)</f>
        <v>0</v>
      </c>
      <c r="J19" s="156">
        <f>IF('Parade Entries'!$G20="Just For Fun",'Parade Entries'!L20,0)</f>
        <v>0</v>
      </c>
      <c r="K19" s="156">
        <f>IF('Parade Entries'!$G20="Just For Fun",'Parade Entries'!M20,0)</f>
        <v>0</v>
      </c>
      <c r="L19" s="156">
        <f>IF('Parade Entries'!$G20="Just For Fun",'Parade Entries'!N20,0)</f>
        <v>0</v>
      </c>
      <c r="M19" s="156">
        <f>IF('Parade Entries'!$G20="Just For Fun",'Parade Entries'!O20,0)</f>
        <v>0</v>
      </c>
      <c r="N19" s="156">
        <f>IF('Parade Entries'!$G20="Just For Fun",'Parade Entries'!P20,0)</f>
        <v>0</v>
      </c>
      <c r="O19" s="156">
        <f>IF('Parade Entries'!$G20="Just For Fun",'Parade Entries'!Q20,0)</f>
        <v>0</v>
      </c>
      <c r="P19" s="156">
        <f>IF('Parade Entries'!$G20="Just For Fun",'Parade Entries'!R20,0)</f>
        <v>0</v>
      </c>
      <c r="Q19" s="156">
        <f>IF('Parade Entries'!$G20="Just For Fun",'Parade Entries'!S20,0)</f>
        <v>0</v>
      </c>
      <c r="R19" s="156">
        <f>IF('Parade Entries'!$G20="Just For Fun",'Parade Entries'!T20,0)</f>
        <v>0</v>
      </c>
      <c r="S19" s="271">
        <f>IF('Parade Entries'!$G20="Just For Fun",'Parade Entries'!U20,0)</f>
        <v>0</v>
      </c>
      <c r="T19" s="271">
        <f>IF('Parade Entries'!$G20="Just For Fun",'Parade Entries'!W20,0)</f>
        <v>0</v>
      </c>
      <c r="U19" s="271">
        <f>IF('Parade Entries'!$G20="Just For Fun",'Parade Entries'!X20,0)</f>
        <v>0</v>
      </c>
      <c r="V19" s="271">
        <f>IF('Parade Entries'!$G20="Just For Fun",'Parade Entries'!V20,0)</f>
        <v>0</v>
      </c>
      <c r="W19" s="272">
        <f>IF('Parade Entries'!$G20="Just For Fun",'Parade Entries'!Y20,0)</f>
        <v>0</v>
      </c>
      <c r="X19" s="271">
        <f>IF('Parade Entries'!$G20="Just For Fun",'Parade Entries'!Z20,0)</f>
        <v>0</v>
      </c>
      <c r="Y19" s="272">
        <f>IF('Parade Entries'!$G20="Just For Fun",'Parade Entries'!AA20,0)</f>
        <v>0</v>
      </c>
      <c r="Z19" s="271">
        <f>IF('Parade Entries'!$G20="Just For Fun",'Parade Entries'!AB20,0)</f>
        <v>0</v>
      </c>
      <c r="AA19" s="272">
        <f>IF('Parade Entries'!$G20="Just For Fun",'Parade Entries'!AC20,0)</f>
        <v>0</v>
      </c>
      <c r="AB19" s="156">
        <f>IF('Parade Entries'!$G20="Just For Fun",'Parade Entries'!AD20,0)</f>
        <v>0</v>
      </c>
      <c r="AC19" s="156">
        <f>IF('Parade Entries'!$G20="Just For Fun",'Parade Entries'!AE20,0)</f>
        <v>0</v>
      </c>
      <c r="AD19" s="156">
        <f>IF('Parade Entries'!$G20="Just For Fun",'Parade Entries'!AF20,0)</f>
        <v>0</v>
      </c>
    </row>
    <row r="20" spans="2:30" ht="18" x14ac:dyDescent="0.25">
      <c r="B20" s="156">
        <f>IF('Parade Entries'!$G21="Just For Fun",'Parade Entries'!B21,0)</f>
        <v>0</v>
      </c>
      <c r="C20" s="233">
        <f>IF('Parade Entries'!$G21="Just For Fun",'Parade Entries'!E21,0)</f>
        <v>0</v>
      </c>
      <c r="D20" s="269">
        <f>IF('Parade Entries'!$G21="Just For Fun",'Parade Entries'!F21,0)</f>
        <v>0</v>
      </c>
      <c r="E20" s="156">
        <f>IF('Parade Entries'!$G21="Just For Fun",'Parade Entries'!G21,0)</f>
        <v>0</v>
      </c>
      <c r="F20" s="156">
        <f>IF('Parade Entries'!$G21="Just For Fun",'Parade Entries'!H21,0)</f>
        <v>0</v>
      </c>
      <c r="G20" s="156">
        <f>IF('Parade Entries'!$G21="Just For Fun",'Parade Entries'!I21,0)</f>
        <v>0</v>
      </c>
      <c r="H20" s="156">
        <f>IF('Parade Entries'!$G21="Just For Fun",'Parade Entries'!J21,0)</f>
        <v>0</v>
      </c>
      <c r="I20" s="268">
        <f>IF('Parade Entries'!$G21="Just For Fun",'Parade Entries'!K21,0)</f>
        <v>0</v>
      </c>
      <c r="J20" s="156">
        <f>IF('Parade Entries'!$G21="Just For Fun",'Parade Entries'!L21,0)</f>
        <v>0</v>
      </c>
      <c r="K20" s="156">
        <f>IF('Parade Entries'!$G21="Just For Fun",'Parade Entries'!M21,0)</f>
        <v>0</v>
      </c>
      <c r="L20" s="156">
        <f>IF('Parade Entries'!$G21="Just For Fun",'Parade Entries'!N21,0)</f>
        <v>0</v>
      </c>
      <c r="M20" s="156">
        <f>IF('Parade Entries'!$G21="Just For Fun",'Parade Entries'!O21,0)</f>
        <v>0</v>
      </c>
      <c r="N20" s="156">
        <f>IF('Parade Entries'!$G21="Just For Fun",'Parade Entries'!P21,0)</f>
        <v>0</v>
      </c>
      <c r="O20" s="156">
        <f>IF('Parade Entries'!$G21="Just For Fun",'Parade Entries'!Q21,0)</f>
        <v>0</v>
      </c>
      <c r="P20" s="156">
        <f>IF('Parade Entries'!$G21="Just For Fun",'Parade Entries'!R21,0)</f>
        <v>0</v>
      </c>
      <c r="Q20" s="156">
        <f>IF('Parade Entries'!$G21="Just For Fun",'Parade Entries'!S21,0)</f>
        <v>0</v>
      </c>
      <c r="R20" s="156">
        <f>IF('Parade Entries'!$G21="Just For Fun",'Parade Entries'!T21,0)</f>
        <v>0</v>
      </c>
      <c r="S20" s="271">
        <f>IF('Parade Entries'!$G21="Just For Fun",'Parade Entries'!U21,0)</f>
        <v>0</v>
      </c>
      <c r="T20" s="271">
        <f>IF('Parade Entries'!$G21="Just For Fun",'Parade Entries'!W21,0)</f>
        <v>0</v>
      </c>
      <c r="U20" s="271">
        <f>IF('Parade Entries'!$G21="Just For Fun",'Parade Entries'!X21,0)</f>
        <v>0</v>
      </c>
      <c r="V20" s="271">
        <f>IF('Parade Entries'!$G21="Just For Fun",'Parade Entries'!V21,0)</f>
        <v>0</v>
      </c>
      <c r="W20" s="272">
        <f>IF('Parade Entries'!$G21="Just For Fun",'Parade Entries'!Y21,0)</f>
        <v>0</v>
      </c>
      <c r="X20" s="271">
        <f>IF('Parade Entries'!$G21="Just For Fun",'Parade Entries'!Z21,0)</f>
        <v>0</v>
      </c>
      <c r="Y20" s="272">
        <f>IF('Parade Entries'!$G21="Just For Fun",'Parade Entries'!AA21,0)</f>
        <v>0</v>
      </c>
      <c r="Z20" s="271">
        <f>IF('Parade Entries'!$G21="Just For Fun",'Parade Entries'!AB21,0)</f>
        <v>0</v>
      </c>
      <c r="AA20" s="272">
        <f>IF('Parade Entries'!$G21="Just For Fun",'Parade Entries'!AC21,0)</f>
        <v>0</v>
      </c>
      <c r="AB20" s="156">
        <f>IF('Parade Entries'!$G21="Just For Fun",'Parade Entries'!AD21,0)</f>
        <v>0</v>
      </c>
      <c r="AC20" s="156">
        <f>IF('Parade Entries'!$G21="Just For Fun",'Parade Entries'!AE21,0)</f>
        <v>0</v>
      </c>
      <c r="AD20" s="156">
        <f>IF('Parade Entries'!$G21="Just For Fun",'Parade Entries'!AF21,0)</f>
        <v>0</v>
      </c>
    </row>
    <row r="21" spans="2:30" ht="18" x14ac:dyDescent="0.25">
      <c r="B21" s="156">
        <f>IF('Parade Entries'!$G22="Just For Fun",'Parade Entries'!B22,0)</f>
        <v>0</v>
      </c>
      <c r="C21" s="233">
        <f>IF('Parade Entries'!$G22="Just For Fun",'Parade Entries'!E22,0)</f>
        <v>0</v>
      </c>
      <c r="D21" s="269">
        <f>IF('Parade Entries'!$G22="Just For Fun",'Parade Entries'!F22,0)</f>
        <v>0</v>
      </c>
      <c r="E21" s="156">
        <f>IF('Parade Entries'!$G22="Just For Fun",'Parade Entries'!G22,0)</f>
        <v>0</v>
      </c>
      <c r="F21" s="156">
        <f>IF('Parade Entries'!$G22="Just For Fun",'Parade Entries'!H22,0)</f>
        <v>0</v>
      </c>
      <c r="G21" s="156">
        <f>IF('Parade Entries'!$G22="Just For Fun",'Parade Entries'!I22,0)</f>
        <v>0</v>
      </c>
      <c r="H21" s="156">
        <f>IF('Parade Entries'!$G22="Just For Fun",'Parade Entries'!J22,0)</f>
        <v>0</v>
      </c>
      <c r="I21" s="268">
        <f>IF('Parade Entries'!$G22="Just For Fun",'Parade Entries'!K22,0)</f>
        <v>0</v>
      </c>
      <c r="J21" s="156">
        <f>IF('Parade Entries'!$G22="Just For Fun",'Parade Entries'!L22,0)</f>
        <v>0</v>
      </c>
      <c r="K21" s="156">
        <f>IF('Parade Entries'!$G22="Just For Fun",'Parade Entries'!M22,0)</f>
        <v>0</v>
      </c>
      <c r="L21" s="156">
        <f>IF('Parade Entries'!$G22="Just For Fun",'Parade Entries'!N22,0)</f>
        <v>0</v>
      </c>
      <c r="M21" s="156">
        <f>IF('Parade Entries'!$G22="Just For Fun",'Parade Entries'!O22,0)</f>
        <v>0</v>
      </c>
      <c r="N21" s="156">
        <f>IF('Parade Entries'!$G22="Just For Fun",'Parade Entries'!P22,0)</f>
        <v>0</v>
      </c>
      <c r="O21" s="156">
        <f>IF('Parade Entries'!$G22="Just For Fun",'Parade Entries'!Q22,0)</f>
        <v>0</v>
      </c>
      <c r="P21" s="156">
        <f>IF('Parade Entries'!$G22="Just For Fun",'Parade Entries'!R22,0)</f>
        <v>0</v>
      </c>
      <c r="Q21" s="156">
        <f>IF('Parade Entries'!$G22="Just For Fun",'Parade Entries'!S22,0)</f>
        <v>0</v>
      </c>
      <c r="R21" s="156">
        <f>IF('Parade Entries'!$G22="Just For Fun",'Parade Entries'!T22,0)</f>
        <v>0</v>
      </c>
      <c r="S21" s="271">
        <f>IF('Parade Entries'!$G22="Just For Fun",'Parade Entries'!U22,0)</f>
        <v>0</v>
      </c>
      <c r="T21" s="271">
        <f>IF('Parade Entries'!$G22="Just For Fun",'Parade Entries'!W22,0)</f>
        <v>0</v>
      </c>
      <c r="U21" s="271">
        <f>IF('Parade Entries'!$G22="Just For Fun",'Parade Entries'!X22,0)</f>
        <v>0</v>
      </c>
      <c r="V21" s="271">
        <f>IF('Parade Entries'!$G22="Just For Fun",'Parade Entries'!V22,0)</f>
        <v>0</v>
      </c>
      <c r="W21" s="272">
        <f>IF('Parade Entries'!$G22="Just For Fun",'Parade Entries'!Y22,0)</f>
        <v>0</v>
      </c>
      <c r="X21" s="271">
        <f>IF('Parade Entries'!$G22="Just For Fun",'Parade Entries'!Z22,0)</f>
        <v>0</v>
      </c>
      <c r="Y21" s="272">
        <f>IF('Parade Entries'!$G22="Just For Fun",'Parade Entries'!AA22,0)</f>
        <v>0</v>
      </c>
      <c r="Z21" s="271">
        <f>IF('Parade Entries'!$G22="Just For Fun",'Parade Entries'!AB22,0)</f>
        <v>0</v>
      </c>
      <c r="AA21" s="272">
        <f>IF('Parade Entries'!$G22="Just For Fun",'Parade Entries'!AC22,0)</f>
        <v>0</v>
      </c>
      <c r="AB21" s="156">
        <f>IF('Parade Entries'!$G22="Just For Fun",'Parade Entries'!AD22,0)</f>
        <v>0</v>
      </c>
      <c r="AC21" s="156">
        <f>IF('Parade Entries'!$G22="Just For Fun",'Parade Entries'!AE22,0)</f>
        <v>0</v>
      </c>
      <c r="AD21" s="156">
        <f>IF('Parade Entries'!$G22="Just For Fun",'Parade Entries'!AF22,0)</f>
        <v>0</v>
      </c>
    </row>
    <row r="22" spans="2:30" ht="18" x14ac:dyDescent="0.25">
      <c r="B22" s="156">
        <f>IF('Parade Entries'!$G23="Just For Fun",'Parade Entries'!B23,0)</f>
        <v>0</v>
      </c>
      <c r="C22" s="233">
        <f>IF('Parade Entries'!$G23="Just For Fun",'Parade Entries'!E23,0)</f>
        <v>0</v>
      </c>
      <c r="D22" s="269">
        <f>IF('Parade Entries'!$G23="Just For Fun",'Parade Entries'!F23,0)</f>
        <v>0</v>
      </c>
      <c r="E22" s="156">
        <f>IF('Parade Entries'!$G23="Just For Fun",'Parade Entries'!G23,0)</f>
        <v>0</v>
      </c>
      <c r="F22" s="156">
        <f>IF('Parade Entries'!$G23="Just For Fun",'Parade Entries'!H23,0)</f>
        <v>0</v>
      </c>
      <c r="G22" s="156">
        <f>IF('Parade Entries'!$G23="Just For Fun",'Parade Entries'!I23,0)</f>
        <v>0</v>
      </c>
      <c r="H22" s="156">
        <f>IF('Parade Entries'!$G23="Just For Fun",'Parade Entries'!J23,0)</f>
        <v>0</v>
      </c>
      <c r="I22" s="268">
        <f>IF('Parade Entries'!$G23="Just For Fun",'Parade Entries'!K23,0)</f>
        <v>0</v>
      </c>
      <c r="J22" s="156">
        <f>IF('Parade Entries'!$G23="Just For Fun",'Parade Entries'!L23,0)</f>
        <v>0</v>
      </c>
      <c r="K22" s="156">
        <f>IF('Parade Entries'!$G23="Just For Fun",'Parade Entries'!M23,0)</f>
        <v>0</v>
      </c>
      <c r="L22" s="156">
        <f>IF('Parade Entries'!$G23="Just For Fun",'Parade Entries'!N23,0)</f>
        <v>0</v>
      </c>
      <c r="M22" s="156">
        <f>IF('Parade Entries'!$G23="Just For Fun",'Parade Entries'!O23,0)</f>
        <v>0</v>
      </c>
      <c r="N22" s="156">
        <f>IF('Parade Entries'!$G23="Just For Fun",'Parade Entries'!P23,0)</f>
        <v>0</v>
      </c>
      <c r="O22" s="156">
        <f>IF('Parade Entries'!$G23="Just For Fun",'Parade Entries'!Q23,0)</f>
        <v>0</v>
      </c>
      <c r="P22" s="156">
        <f>IF('Parade Entries'!$G23="Just For Fun",'Parade Entries'!R23,0)</f>
        <v>0</v>
      </c>
      <c r="Q22" s="156">
        <f>IF('Parade Entries'!$G23="Just For Fun",'Parade Entries'!S23,0)</f>
        <v>0</v>
      </c>
      <c r="R22" s="156">
        <f>IF('Parade Entries'!$G23="Just For Fun",'Parade Entries'!T23,0)</f>
        <v>0</v>
      </c>
      <c r="S22" s="271">
        <f>IF('Parade Entries'!$G23="Just For Fun",'Parade Entries'!U23,0)</f>
        <v>0</v>
      </c>
      <c r="T22" s="271">
        <f>IF('Parade Entries'!$G23="Just For Fun",'Parade Entries'!W23,0)</f>
        <v>0</v>
      </c>
      <c r="U22" s="271">
        <f>IF('Parade Entries'!$G23="Just For Fun",'Parade Entries'!X23,0)</f>
        <v>0</v>
      </c>
      <c r="V22" s="271">
        <f>IF('Parade Entries'!$G23="Just For Fun",'Parade Entries'!V23,0)</f>
        <v>0</v>
      </c>
      <c r="W22" s="272">
        <f>IF('Parade Entries'!$G23="Just For Fun",'Parade Entries'!Y23,0)</f>
        <v>0</v>
      </c>
      <c r="X22" s="271">
        <f>IF('Parade Entries'!$G23="Just For Fun",'Parade Entries'!Z23,0)</f>
        <v>0</v>
      </c>
      <c r="Y22" s="272">
        <f>IF('Parade Entries'!$G23="Just For Fun",'Parade Entries'!AA23,0)</f>
        <v>0</v>
      </c>
      <c r="Z22" s="271">
        <f>IF('Parade Entries'!$G23="Just For Fun",'Parade Entries'!AB23,0)</f>
        <v>0</v>
      </c>
      <c r="AA22" s="272">
        <f>IF('Parade Entries'!$G23="Just For Fun",'Parade Entries'!AC23,0)</f>
        <v>0</v>
      </c>
      <c r="AB22" s="156">
        <f>IF('Parade Entries'!$G23="Just For Fun",'Parade Entries'!AD23,0)</f>
        <v>0</v>
      </c>
      <c r="AC22" s="156">
        <f>IF('Parade Entries'!$G23="Just For Fun",'Parade Entries'!AE23,0)</f>
        <v>0</v>
      </c>
      <c r="AD22" s="156">
        <f>IF('Parade Entries'!$G23="Just For Fun",'Parade Entries'!AF23,0)</f>
        <v>0</v>
      </c>
    </row>
    <row r="23" spans="2:30" ht="18" x14ac:dyDescent="0.25">
      <c r="B23" s="156">
        <f>IF('Parade Entries'!$G24="Just For Fun",'Parade Entries'!B24,0)</f>
        <v>0</v>
      </c>
      <c r="C23" s="233">
        <f>IF('Parade Entries'!$G24="Just For Fun",'Parade Entries'!E24,0)</f>
        <v>0</v>
      </c>
      <c r="D23" s="269">
        <f>IF('Parade Entries'!$G24="Just For Fun",'Parade Entries'!F24,0)</f>
        <v>0</v>
      </c>
      <c r="E23" s="156">
        <f>IF('Parade Entries'!$G24="Just For Fun",'Parade Entries'!G24,0)</f>
        <v>0</v>
      </c>
      <c r="F23" s="156">
        <f>IF('Parade Entries'!$G24="Just For Fun",'Parade Entries'!H24,0)</f>
        <v>0</v>
      </c>
      <c r="G23" s="156">
        <f>IF('Parade Entries'!$G24="Just For Fun",'Parade Entries'!I24,0)</f>
        <v>0</v>
      </c>
      <c r="H23" s="156">
        <f>IF('Parade Entries'!$G24="Just For Fun",'Parade Entries'!J24,0)</f>
        <v>0</v>
      </c>
      <c r="I23" s="268">
        <f>IF('Parade Entries'!$G24="Just For Fun",'Parade Entries'!K24,0)</f>
        <v>0</v>
      </c>
      <c r="J23" s="156">
        <f>IF('Parade Entries'!$G24="Just For Fun",'Parade Entries'!L24,0)</f>
        <v>0</v>
      </c>
      <c r="K23" s="156">
        <f>IF('Parade Entries'!$G24="Just For Fun",'Parade Entries'!M24,0)</f>
        <v>0</v>
      </c>
      <c r="L23" s="156">
        <f>IF('Parade Entries'!$G24="Just For Fun",'Parade Entries'!N24,0)</f>
        <v>0</v>
      </c>
      <c r="M23" s="156">
        <f>IF('Parade Entries'!$G24="Just For Fun",'Parade Entries'!O24,0)</f>
        <v>0</v>
      </c>
      <c r="N23" s="156">
        <f>IF('Parade Entries'!$G24="Just For Fun",'Parade Entries'!P24,0)</f>
        <v>0</v>
      </c>
      <c r="O23" s="156">
        <f>IF('Parade Entries'!$G24="Just For Fun",'Parade Entries'!Q24,0)</f>
        <v>0</v>
      </c>
      <c r="P23" s="156">
        <f>IF('Parade Entries'!$G24="Just For Fun",'Parade Entries'!R24,0)</f>
        <v>0</v>
      </c>
      <c r="Q23" s="156">
        <f>IF('Parade Entries'!$G24="Just For Fun",'Parade Entries'!S24,0)</f>
        <v>0</v>
      </c>
      <c r="R23" s="156">
        <f>IF('Parade Entries'!$G24="Just For Fun",'Parade Entries'!T24,0)</f>
        <v>0</v>
      </c>
      <c r="S23" s="271">
        <f>IF('Parade Entries'!$G24="Just For Fun",'Parade Entries'!U24,0)</f>
        <v>0</v>
      </c>
      <c r="T23" s="271">
        <f>IF('Parade Entries'!$G24="Just For Fun",'Parade Entries'!W24,0)</f>
        <v>0</v>
      </c>
      <c r="U23" s="271">
        <f>IF('Parade Entries'!$G24="Just For Fun",'Parade Entries'!X24,0)</f>
        <v>0</v>
      </c>
      <c r="V23" s="271">
        <f>IF('Parade Entries'!$G24="Just For Fun",'Parade Entries'!V24,0)</f>
        <v>0</v>
      </c>
      <c r="W23" s="272">
        <f>IF('Parade Entries'!$G24="Just For Fun",'Parade Entries'!Y24,0)</f>
        <v>0</v>
      </c>
      <c r="X23" s="271">
        <f>IF('Parade Entries'!$G24="Just For Fun",'Parade Entries'!Z24,0)</f>
        <v>0</v>
      </c>
      <c r="Y23" s="272">
        <f>IF('Parade Entries'!$G24="Just For Fun",'Parade Entries'!AA24,0)</f>
        <v>0</v>
      </c>
      <c r="Z23" s="271">
        <f>IF('Parade Entries'!$G24="Just For Fun",'Parade Entries'!AB24,0)</f>
        <v>0</v>
      </c>
      <c r="AA23" s="272">
        <f>IF('Parade Entries'!$G24="Just For Fun",'Parade Entries'!AC24,0)</f>
        <v>0</v>
      </c>
      <c r="AB23" s="156">
        <f>IF('Parade Entries'!$G24="Just For Fun",'Parade Entries'!AD24,0)</f>
        <v>0</v>
      </c>
      <c r="AC23" s="156">
        <f>IF('Parade Entries'!$G24="Just For Fun",'Parade Entries'!AE24,0)</f>
        <v>0</v>
      </c>
      <c r="AD23" s="156">
        <f>IF('Parade Entries'!$G24="Just For Fun",'Parade Entries'!AF24,0)</f>
        <v>0</v>
      </c>
    </row>
    <row r="24" spans="2:30" ht="18" x14ac:dyDescent="0.25">
      <c r="B24" s="156">
        <f>IF('Parade Entries'!$G25="Just For Fun",'Parade Entries'!B25,0)</f>
        <v>0</v>
      </c>
      <c r="C24" s="233">
        <f>IF('Parade Entries'!$G25="Just For Fun",'Parade Entries'!E25,0)</f>
        <v>0</v>
      </c>
      <c r="D24" s="269">
        <f>IF('Parade Entries'!$G25="Just For Fun",'Parade Entries'!F25,0)</f>
        <v>0</v>
      </c>
      <c r="E24" s="156">
        <f>IF('Parade Entries'!$G25="Just For Fun",'Parade Entries'!G25,0)</f>
        <v>0</v>
      </c>
      <c r="F24" s="156">
        <f>IF('Parade Entries'!$G25="Just For Fun",'Parade Entries'!H25,0)</f>
        <v>0</v>
      </c>
      <c r="G24" s="156">
        <f>IF('Parade Entries'!$G25="Just For Fun",'Parade Entries'!I25,0)</f>
        <v>0</v>
      </c>
      <c r="H24" s="156">
        <f>IF('Parade Entries'!$G25="Just For Fun",'Parade Entries'!J25,0)</f>
        <v>0</v>
      </c>
      <c r="I24" s="268">
        <f>IF('Parade Entries'!$G25="Just For Fun",'Parade Entries'!K25,0)</f>
        <v>0</v>
      </c>
      <c r="J24" s="156">
        <f>IF('Parade Entries'!$G25="Just For Fun",'Parade Entries'!L25,0)</f>
        <v>0</v>
      </c>
      <c r="K24" s="156">
        <f>IF('Parade Entries'!$G25="Just For Fun",'Parade Entries'!M25,0)</f>
        <v>0</v>
      </c>
      <c r="L24" s="156">
        <f>IF('Parade Entries'!$G25="Just For Fun",'Parade Entries'!N25,0)</f>
        <v>0</v>
      </c>
      <c r="M24" s="156">
        <f>IF('Parade Entries'!$G25="Just For Fun",'Parade Entries'!O25,0)</f>
        <v>0</v>
      </c>
      <c r="N24" s="156">
        <f>IF('Parade Entries'!$G25="Just For Fun",'Parade Entries'!P25,0)</f>
        <v>0</v>
      </c>
      <c r="O24" s="156">
        <f>IF('Parade Entries'!$G25="Just For Fun",'Parade Entries'!Q25,0)</f>
        <v>0</v>
      </c>
      <c r="P24" s="156">
        <f>IF('Parade Entries'!$G25="Just For Fun",'Parade Entries'!R25,0)</f>
        <v>0</v>
      </c>
      <c r="Q24" s="156">
        <f>IF('Parade Entries'!$G25="Just For Fun",'Parade Entries'!S25,0)</f>
        <v>0</v>
      </c>
      <c r="R24" s="156">
        <f>IF('Parade Entries'!$G25="Just For Fun",'Parade Entries'!T25,0)</f>
        <v>0</v>
      </c>
      <c r="S24" s="271">
        <f>IF('Parade Entries'!$G25="Just For Fun",'Parade Entries'!U25,0)</f>
        <v>0</v>
      </c>
      <c r="T24" s="271">
        <f>IF('Parade Entries'!$G25="Just For Fun",'Parade Entries'!W25,0)</f>
        <v>0</v>
      </c>
      <c r="U24" s="271">
        <f>IF('Parade Entries'!$G25="Just For Fun",'Parade Entries'!X25,0)</f>
        <v>0</v>
      </c>
      <c r="V24" s="271">
        <f>IF('Parade Entries'!$G25="Just For Fun",'Parade Entries'!V25,0)</f>
        <v>0</v>
      </c>
      <c r="W24" s="272">
        <f>IF('Parade Entries'!$G25="Just For Fun",'Parade Entries'!Y25,0)</f>
        <v>0</v>
      </c>
      <c r="X24" s="271">
        <f>IF('Parade Entries'!$G25="Just For Fun",'Parade Entries'!Z25,0)</f>
        <v>0</v>
      </c>
      <c r="Y24" s="272">
        <f>IF('Parade Entries'!$G25="Just For Fun",'Parade Entries'!AA25,0)</f>
        <v>0</v>
      </c>
      <c r="Z24" s="271">
        <f>IF('Parade Entries'!$G25="Just For Fun",'Parade Entries'!AB25,0)</f>
        <v>0</v>
      </c>
      <c r="AA24" s="272">
        <f>IF('Parade Entries'!$G25="Just For Fun",'Parade Entries'!AC25,0)</f>
        <v>0</v>
      </c>
      <c r="AB24" s="156">
        <f>IF('Parade Entries'!$G25="Just For Fun",'Parade Entries'!AD25,0)</f>
        <v>0</v>
      </c>
      <c r="AC24" s="156">
        <f>IF('Parade Entries'!$G25="Just For Fun",'Parade Entries'!AE25,0)</f>
        <v>0</v>
      </c>
      <c r="AD24" s="156">
        <f>IF('Parade Entries'!$G25="Just For Fun",'Parade Entries'!AF25,0)</f>
        <v>0</v>
      </c>
    </row>
    <row r="25" spans="2:30" ht="18" x14ac:dyDescent="0.25">
      <c r="B25" s="156">
        <f>IF('Parade Entries'!$G26="Just For Fun",'Parade Entries'!B26,0)</f>
        <v>0</v>
      </c>
      <c r="C25" s="233">
        <f>IF('Parade Entries'!$G26="Just For Fun",'Parade Entries'!E26,0)</f>
        <v>0</v>
      </c>
      <c r="D25" s="269">
        <f>IF('Parade Entries'!$G26="Just For Fun",'Parade Entries'!F26,0)</f>
        <v>0</v>
      </c>
      <c r="E25" s="156">
        <f>IF('Parade Entries'!$G26="Just For Fun",'Parade Entries'!G26,0)</f>
        <v>0</v>
      </c>
      <c r="F25" s="156">
        <f>IF('Parade Entries'!$G26="Just For Fun",'Parade Entries'!H26,0)</f>
        <v>0</v>
      </c>
      <c r="G25" s="156">
        <f>IF('Parade Entries'!$G26="Just For Fun",'Parade Entries'!I26,0)</f>
        <v>0</v>
      </c>
      <c r="H25" s="156">
        <f>IF('Parade Entries'!$G26="Just For Fun",'Parade Entries'!J26,0)</f>
        <v>0</v>
      </c>
      <c r="I25" s="268">
        <f>IF('Parade Entries'!$G26="Just For Fun",'Parade Entries'!K26,0)</f>
        <v>0</v>
      </c>
      <c r="J25" s="156">
        <f>IF('Parade Entries'!$G26="Just For Fun",'Parade Entries'!L26,0)</f>
        <v>0</v>
      </c>
      <c r="K25" s="156">
        <f>IF('Parade Entries'!$G26="Just For Fun",'Parade Entries'!M26,0)</f>
        <v>0</v>
      </c>
      <c r="L25" s="156">
        <f>IF('Parade Entries'!$G26="Just For Fun",'Parade Entries'!N26,0)</f>
        <v>0</v>
      </c>
      <c r="M25" s="156">
        <f>IF('Parade Entries'!$G26="Just For Fun",'Parade Entries'!O26,0)</f>
        <v>0</v>
      </c>
      <c r="N25" s="156">
        <f>IF('Parade Entries'!$G26="Just For Fun",'Parade Entries'!P26,0)</f>
        <v>0</v>
      </c>
      <c r="O25" s="156">
        <f>IF('Parade Entries'!$G26="Just For Fun",'Parade Entries'!Q26,0)</f>
        <v>0</v>
      </c>
      <c r="P25" s="156">
        <f>IF('Parade Entries'!$G26="Just For Fun",'Parade Entries'!R26,0)</f>
        <v>0</v>
      </c>
      <c r="Q25" s="156">
        <f>IF('Parade Entries'!$G26="Just For Fun",'Parade Entries'!S26,0)</f>
        <v>0</v>
      </c>
      <c r="R25" s="156">
        <f>IF('Parade Entries'!$G26="Just For Fun",'Parade Entries'!T26,0)</f>
        <v>0</v>
      </c>
      <c r="S25" s="271">
        <f>IF('Parade Entries'!$G26="Just For Fun",'Parade Entries'!U26,0)</f>
        <v>0</v>
      </c>
      <c r="T25" s="271">
        <f>IF('Parade Entries'!$G26="Just For Fun",'Parade Entries'!W26,0)</f>
        <v>0</v>
      </c>
      <c r="U25" s="271">
        <f>IF('Parade Entries'!$G26="Just For Fun",'Parade Entries'!X26,0)</f>
        <v>0</v>
      </c>
      <c r="V25" s="271">
        <f>IF('Parade Entries'!$G26="Just For Fun",'Parade Entries'!V26,0)</f>
        <v>0</v>
      </c>
      <c r="W25" s="272">
        <f>IF('Parade Entries'!$G26="Just For Fun",'Parade Entries'!Y26,0)</f>
        <v>0</v>
      </c>
      <c r="X25" s="271">
        <f>IF('Parade Entries'!$G26="Just For Fun",'Parade Entries'!Z26,0)</f>
        <v>0</v>
      </c>
      <c r="Y25" s="272">
        <f>IF('Parade Entries'!$G26="Just For Fun",'Parade Entries'!AA26,0)</f>
        <v>0</v>
      </c>
      <c r="Z25" s="271">
        <f>IF('Parade Entries'!$G26="Just For Fun",'Parade Entries'!AB26,0)</f>
        <v>0</v>
      </c>
      <c r="AA25" s="272">
        <f>IF('Parade Entries'!$G26="Just For Fun",'Parade Entries'!AC26,0)</f>
        <v>0</v>
      </c>
      <c r="AB25" s="156">
        <f>IF('Parade Entries'!$G26="Just For Fun",'Parade Entries'!AD26,0)</f>
        <v>0</v>
      </c>
      <c r="AC25" s="156">
        <f>IF('Parade Entries'!$G26="Just For Fun",'Parade Entries'!AE26,0)</f>
        <v>0</v>
      </c>
      <c r="AD25" s="156">
        <f>IF('Parade Entries'!$G26="Just For Fun",'Parade Entries'!AF26,0)</f>
        <v>0</v>
      </c>
    </row>
    <row r="26" spans="2:30" ht="18" x14ac:dyDescent="0.25">
      <c r="B26" s="156">
        <f>IF('Parade Entries'!$G27="Just For Fun",'Parade Entries'!B27,0)</f>
        <v>0</v>
      </c>
      <c r="C26" s="233">
        <f>IF('Parade Entries'!$G27="Just For Fun",'Parade Entries'!E27,0)</f>
        <v>0</v>
      </c>
      <c r="D26" s="269">
        <f>IF('Parade Entries'!$G27="Just For Fun",'Parade Entries'!F27,0)</f>
        <v>0</v>
      </c>
      <c r="E26" s="156">
        <f>IF('Parade Entries'!$G27="Just For Fun",'Parade Entries'!G27,0)</f>
        <v>0</v>
      </c>
      <c r="F26" s="156">
        <f>IF('Parade Entries'!$G27="Just For Fun",'Parade Entries'!H27,0)</f>
        <v>0</v>
      </c>
      <c r="G26" s="156">
        <f>IF('Parade Entries'!$G27="Just For Fun",'Parade Entries'!I27,0)</f>
        <v>0</v>
      </c>
      <c r="H26" s="156">
        <f>IF('Parade Entries'!$G27="Just For Fun",'Parade Entries'!J27,0)</f>
        <v>0</v>
      </c>
      <c r="I26" s="268">
        <f>IF('Parade Entries'!$G27="Just For Fun",'Parade Entries'!K27,0)</f>
        <v>0</v>
      </c>
      <c r="J26" s="156">
        <f>IF('Parade Entries'!$G27="Just For Fun",'Parade Entries'!L27,0)</f>
        <v>0</v>
      </c>
      <c r="K26" s="156">
        <f>IF('Parade Entries'!$G27="Just For Fun",'Parade Entries'!M27,0)</f>
        <v>0</v>
      </c>
      <c r="L26" s="156">
        <f>IF('Parade Entries'!$G27="Just For Fun",'Parade Entries'!N27,0)</f>
        <v>0</v>
      </c>
      <c r="M26" s="156">
        <f>IF('Parade Entries'!$G27="Just For Fun",'Parade Entries'!O27,0)</f>
        <v>0</v>
      </c>
      <c r="N26" s="156">
        <f>IF('Parade Entries'!$G27="Just For Fun",'Parade Entries'!P27,0)</f>
        <v>0</v>
      </c>
      <c r="O26" s="156">
        <f>IF('Parade Entries'!$G27="Just For Fun",'Parade Entries'!Q27,0)</f>
        <v>0</v>
      </c>
      <c r="P26" s="156">
        <f>IF('Parade Entries'!$G27="Just For Fun",'Parade Entries'!R27,0)</f>
        <v>0</v>
      </c>
      <c r="Q26" s="156">
        <f>IF('Parade Entries'!$G27="Just For Fun",'Parade Entries'!S27,0)</f>
        <v>0</v>
      </c>
      <c r="R26" s="156">
        <f>IF('Parade Entries'!$G27="Just For Fun",'Parade Entries'!T27,0)</f>
        <v>0</v>
      </c>
      <c r="S26" s="271">
        <f>IF('Parade Entries'!$G27="Just For Fun",'Parade Entries'!U27,0)</f>
        <v>0</v>
      </c>
      <c r="T26" s="271">
        <f>IF('Parade Entries'!$G27="Just For Fun",'Parade Entries'!W27,0)</f>
        <v>0</v>
      </c>
      <c r="U26" s="271">
        <f>IF('Parade Entries'!$G27="Just For Fun",'Parade Entries'!X27,0)</f>
        <v>0</v>
      </c>
      <c r="V26" s="271">
        <f>IF('Parade Entries'!$G27="Just For Fun",'Parade Entries'!V27,0)</f>
        <v>0</v>
      </c>
      <c r="W26" s="272">
        <f>IF('Parade Entries'!$G27="Just For Fun",'Parade Entries'!Y27,0)</f>
        <v>0</v>
      </c>
      <c r="X26" s="271">
        <f>IF('Parade Entries'!$G27="Just For Fun",'Parade Entries'!Z27,0)</f>
        <v>0</v>
      </c>
      <c r="Y26" s="272">
        <f>IF('Parade Entries'!$G27="Just For Fun",'Parade Entries'!AA27,0)</f>
        <v>0</v>
      </c>
      <c r="Z26" s="271">
        <f>IF('Parade Entries'!$G27="Just For Fun",'Parade Entries'!AB27,0)</f>
        <v>0</v>
      </c>
      <c r="AA26" s="272">
        <f>IF('Parade Entries'!$G27="Just For Fun",'Parade Entries'!AC27,0)</f>
        <v>0</v>
      </c>
      <c r="AB26" s="156">
        <f>IF('Parade Entries'!$G27="Just For Fun",'Parade Entries'!AD27,0)</f>
        <v>0</v>
      </c>
      <c r="AC26" s="156">
        <f>IF('Parade Entries'!$G27="Just For Fun",'Parade Entries'!AE27,0)</f>
        <v>0</v>
      </c>
      <c r="AD26" s="156">
        <f>IF('Parade Entries'!$G27="Just For Fun",'Parade Entries'!AF27,0)</f>
        <v>0</v>
      </c>
    </row>
    <row r="27" spans="2:30" ht="18" x14ac:dyDescent="0.25">
      <c r="B27" s="156">
        <f>IF('Parade Entries'!$G28="Just For Fun",'Parade Entries'!B28,0)</f>
        <v>0</v>
      </c>
      <c r="C27" s="233">
        <f>IF('Parade Entries'!$G28="Just For Fun",'Parade Entries'!E28,0)</f>
        <v>0</v>
      </c>
      <c r="D27" s="269">
        <f>IF('Parade Entries'!$G28="Just For Fun",'Parade Entries'!F28,0)</f>
        <v>0</v>
      </c>
      <c r="E27" s="156">
        <f>IF('Parade Entries'!$G28="Just For Fun",'Parade Entries'!G28,0)</f>
        <v>0</v>
      </c>
      <c r="F27" s="156">
        <f>IF('Parade Entries'!$G28="Just For Fun",'Parade Entries'!H28,0)</f>
        <v>0</v>
      </c>
      <c r="G27" s="156">
        <f>IF('Parade Entries'!$G28="Just For Fun",'Parade Entries'!I28,0)</f>
        <v>0</v>
      </c>
      <c r="H27" s="156">
        <f>IF('Parade Entries'!$G28="Just For Fun",'Parade Entries'!J28,0)</f>
        <v>0</v>
      </c>
      <c r="I27" s="268">
        <f>IF('Parade Entries'!$G28="Just For Fun",'Parade Entries'!K28,0)</f>
        <v>0</v>
      </c>
      <c r="J27" s="156">
        <f>IF('Parade Entries'!$G28="Just For Fun",'Parade Entries'!L28,0)</f>
        <v>0</v>
      </c>
      <c r="K27" s="156">
        <f>IF('Parade Entries'!$G28="Just For Fun",'Parade Entries'!M28,0)</f>
        <v>0</v>
      </c>
      <c r="L27" s="156">
        <f>IF('Parade Entries'!$G28="Just For Fun",'Parade Entries'!N28,0)</f>
        <v>0</v>
      </c>
      <c r="M27" s="156">
        <f>IF('Parade Entries'!$G28="Just For Fun",'Parade Entries'!O28,0)</f>
        <v>0</v>
      </c>
      <c r="N27" s="156">
        <f>IF('Parade Entries'!$G28="Just For Fun",'Parade Entries'!P28,0)</f>
        <v>0</v>
      </c>
      <c r="O27" s="156">
        <f>IF('Parade Entries'!$G28="Just For Fun",'Parade Entries'!Q28,0)</f>
        <v>0</v>
      </c>
      <c r="P27" s="156">
        <f>IF('Parade Entries'!$G28="Just For Fun",'Parade Entries'!R28,0)</f>
        <v>0</v>
      </c>
      <c r="Q27" s="156">
        <f>IF('Parade Entries'!$G28="Just For Fun",'Parade Entries'!S28,0)</f>
        <v>0</v>
      </c>
      <c r="R27" s="156">
        <f>IF('Parade Entries'!$G28="Just For Fun",'Parade Entries'!T28,0)</f>
        <v>0</v>
      </c>
      <c r="S27" s="271">
        <f>IF('Parade Entries'!$G28="Just For Fun",'Parade Entries'!U28,0)</f>
        <v>0</v>
      </c>
      <c r="T27" s="271">
        <f>IF('Parade Entries'!$G28="Just For Fun",'Parade Entries'!W28,0)</f>
        <v>0</v>
      </c>
      <c r="U27" s="271">
        <f>IF('Parade Entries'!$G28="Just For Fun",'Parade Entries'!X28,0)</f>
        <v>0</v>
      </c>
      <c r="V27" s="271">
        <f>IF('Parade Entries'!$G28="Just For Fun",'Parade Entries'!V28,0)</f>
        <v>0</v>
      </c>
      <c r="W27" s="272">
        <f>IF('Parade Entries'!$G28="Just For Fun",'Parade Entries'!Y28,0)</f>
        <v>0</v>
      </c>
      <c r="X27" s="271">
        <f>IF('Parade Entries'!$G28="Just For Fun",'Parade Entries'!Z28,0)</f>
        <v>0</v>
      </c>
      <c r="Y27" s="272">
        <f>IF('Parade Entries'!$G28="Just For Fun",'Parade Entries'!AA28,0)</f>
        <v>0</v>
      </c>
      <c r="Z27" s="271">
        <f>IF('Parade Entries'!$G28="Just For Fun",'Parade Entries'!AB28,0)</f>
        <v>0</v>
      </c>
      <c r="AA27" s="272">
        <f>IF('Parade Entries'!$G28="Just For Fun",'Parade Entries'!AC28,0)</f>
        <v>0</v>
      </c>
      <c r="AB27" s="156">
        <f>IF('Parade Entries'!$G28="Just For Fun",'Parade Entries'!AD28,0)</f>
        <v>0</v>
      </c>
      <c r="AC27" s="156">
        <f>IF('Parade Entries'!$G28="Just For Fun",'Parade Entries'!AE28,0)</f>
        <v>0</v>
      </c>
      <c r="AD27" s="156">
        <f>IF('Parade Entries'!$G28="Just For Fun",'Parade Entries'!AF28,0)</f>
        <v>0</v>
      </c>
    </row>
    <row r="28" spans="2:30" ht="18" x14ac:dyDescent="0.25">
      <c r="B28" s="156">
        <f>IF('Parade Entries'!$G29="Just For Fun",'Parade Entries'!B29,0)</f>
        <v>0</v>
      </c>
      <c r="C28" s="233">
        <f>IF('Parade Entries'!$G29="Just For Fun",'Parade Entries'!E29,0)</f>
        <v>0</v>
      </c>
      <c r="D28" s="269">
        <f>IF('Parade Entries'!$G29="Just For Fun",'Parade Entries'!F29,0)</f>
        <v>0</v>
      </c>
      <c r="E28" s="156">
        <f>IF('Parade Entries'!$G29="Just For Fun",'Parade Entries'!G29,0)</f>
        <v>0</v>
      </c>
      <c r="F28" s="156">
        <f>IF('Parade Entries'!$G29="Just For Fun",'Parade Entries'!H29,0)</f>
        <v>0</v>
      </c>
      <c r="G28" s="156">
        <f>IF('Parade Entries'!$G29="Just For Fun",'Parade Entries'!I29,0)</f>
        <v>0</v>
      </c>
      <c r="H28" s="156">
        <f>IF('Parade Entries'!$G29="Just For Fun",'Parade Entries'!J29,0)</f>
        <v>0</v>
      </c>
      <c r="I28" s="268">
        <f>IF('Parade Entries'!$G29="Just For Fun",'Parade Entries'!K29,0)</f>
        <v>0</v>
      </c>
      <c r="J28" s="156">
        <f>IF('Parade Entries'!$G29="Just For Fun",'Parade Entries'!L29,0)</f>
        <v>0</v>
      </c>
      <c r="K28" s="156">
        <f>IF('Parade Entries'!$G29="Just For Fun",'Parade Entries'!M29,0)</f>
        <v>0</v>
      </c>
      <c r="L28" s="156">
        <f>IF('Parade Entries'!$G29="Just For Fun",'Parade Entries'!N29,0)</f>
        <v>0</v>
      </c>
      <c r="M28" s="156">
        <f>IF('Parade Entries'!$G29="Just For Fun",'Parade Entries'!O29,0)</f>
        <v>0</v>
      </c>
      <c r="N28" s="156">
        <f>IF('Parade Entries'!$G29="Just For Fun",'Parade Entries'!P29,0)</f>
        <v>0</v>
      </c>
      <c r="O28" s="156">
        <f>IF('Parade Entries'!$G29="Just For Fun",'Parade Entries'!Q29,0)</f>
        <v>0</v>
      </c>
      <c r="P28" s="156">
        <f>IF('Parade Entries'!$G29="Just For Fun",'Parade Entries'!R29,0)</f>
        <v>0</v>
      </c>
      <c r="Q28" s="156">
        <f>IF('Parade Entries'!$G29="Just For Fun",'Parade Entries'!S29,0)</f>
        <v>0</v>
      </c>
      <c r="R28" s="156">
        <f>IF('Parade Entries'!$G29="Just For Fun",'Parade Entries'!T29,0)</f>
        <v>0</v>
      </c>
      <c r="S28" s="271">
        <f>IF('Parade Entries'!$G29="Just For Fun",'Parade Entries'!U29,0)</f>
        <v>0</v>
      </c>
      <c r="T28" s="271">
        <f>IF('Parade Entries'!$G29="Just For Fun",'Parade Entries'!W29,0)</f>
        <v>0</v>
      </c>
      <c r="U28" s="271">
        <f>IF('Parade Entries'!$G29="Just For Fun",'Parade Entries'!X29,0)</f>
        <v>0</v>
      </c>
      <c r="V28" s="271">
        <f>IF('Parade Entries'!$G29="Just For Fun",'Parade Entries'!V29,0)</f>
        <v>0</v>
      </c>
      <c r="W28" s="272">
        <f>IF('Parade Entries'!$G29="Just For Fun",'Parade Entries'!Y29,0)</f>
        <v>0</v>
      </c>
      <c r="X28" s="271">
        <f>IF('Parade Entries'!$G29="Just For Fun",'Parade Entries'!Z29,0)</f>
        <v>0</v>
      </c>
      <c r="Y28" s="272">
        <f>IF('Parade Entries'!$G29="Just For Fun",'Parade Entries'!AA29,0)</f>
        <v>0</v>
      </c>
      <c r="Z28" s="271">
        <f>IF('Parade Entries'!$G29="Just For Fun",'Parade Entries'!AB29,0)</f>
        <v>0</v>
      </c>
      <c r="AA28" s="272">
        <f>IF('Parade Entries'!$G29="Just For Fun",'Parade Entries'!AC29,0)</f>
        <v>0</v>
      </c>
      <c r="AB28" s="156">
        <f>IF('Parade Entries'!$G29="Just For Fun",'Parade Entries'!AD29,0)</f>
        <v>0</v>
      </c>
      <c r="AC28" s="156">
        <f>IF('Parade Entries'!$G29="Just For Fun",'Parade Entries'!AE29,0)</f>
        <v>0</v>
      </c>
      <c r="AD28" s="156">
        <f>IF('Parade Entries'!$G29="Just For Fun",'Parade Entries'!AF29,0)</f>
        <v>0</v>
      </c>
    </row>
    <row r="29" spans="2:30" ht="18" x14ac:dyDescent="0.25">
      <c r="B29" s="156" t="str">
        <f>IF('Parade Entries'!$G30="Just For Fun",'Parade Entries'!B30,0)</f>
        <v>Day of EVENTS</v>
      </c>
      <c r="C29" s="233">
        <f>IF('Parade Entries'!$G30="Just For Fun",'Parade Entries'!E30,0)</f>
        <v>46028</v>
      </c>
      <c r="D29" s="269" t="str">
        <f>IF('Parade Entries'!$G30="Just For Fun",'Parade Entries'!F30,0)</f>
        <v>Paid</v>
      </c>
      <c r="E29" s="156" t="str">
        <f>IF('Parade Entries'!$G30="Just For Fun",'Parade Entries'!G30,0)</f>
        <v>Just For Fun</v>
      </c>
      <c r="F29" s="156" t="str">
        <f>IF('Parade Entries'!$G30="Just For Fun",'Parade Entries'!H30,0)</f>
        <v>Robbie</v>
      </c>
      <c r="G29" s="156" t="str">
        <f>IF('Parade Entries'!$G30="Just For Fun",'Parade Entries'!I30,0)</f>
        <v>Kording</v>
      </c>
      <c r="H29" s="156" t="str">
        <f>IF('Parade Entries'!$G30="Just For Fun",'Parade Entries'!J30,0)</f>
        <v>robbiekording78@gmail.com</v>
      </c>
      <c r="I29" s="268">
        <f>IF('Parade Entries'!$G30="Just For Fun",'Parade Entries'!K30,0)</f>
        <v>2177258317</v>
      </c>
      <c r="J29" s="156" t="str">
        <f>IF('Parade Entries'!$G30="Just For Fun",'Parade Entries'!L30,0)</f>
        <v>The Day of Events is celebrating their 18th-ish Day of events with this day of events event. The Day of Events has been an event since the days of yore (and mine). Please help us celebrate all events on this day with a hip-hip-hooray for the events of the day! This is Cardoni’s year! Hip-hip-hooray!</v>
      </c>
      <c r="K29" s="156">
        <f>IF('Parade Entries'!$G30="Just For Fun",'Parade Entries'!M30,0)</f>
        <v>16</v>
      </c>
      <c r="L29" s="156" t="str">
        <f>IF('Parade Entries'!$G30="Just For Fun",'Parade Entries'!N30,0)</f>
        <v>Music will be a Boom Box</v>
      </c>
      <c r="M29" s="156">
        <f>IF('Parade Entries'!$G30="Just For Fun",'Parade Entries'!O30,0)</f>
        <v>0</v>
      </c>
      <c r="N29" s="156" t="str">
        <f>IF('Parade Entries'!$G30="Just For Fun",'Parade Entries'!P30,0)</f>
        <v>YES</v>
      </c>
      <c r="O29" s="156">
        <f>IF('Parade Entries'!$G30="Just For Fun",'Parade Entries'!Q30,0)</f>
        <v>1</v>
      </c>
      <c r="P29" s="156">
        <f>IF('Parade Entries'!$G30="Just For Fun",'Parade Entries'!R30,0)</f>
        <v>1</v>
      </c>
      <c r="Q29" s="156" t="str">
        <f>IF('Parade Entries'!$G30="Just For Fun",'Parade Entries'!S30,0)</f>
        <v>1 Truck w/ Trailer/Float</v>
      </c>
      <c r="R29" s="156" t="str">
        <f>IF('Parade Entries'!$G30="Just For Fun",'Parade Entries'!T30,0)</f>
        <v>Online - Stripe</v>
      </c>
      <c r="S29" s="271">
        <f>IF('Parade Entries'!$G30="Just For Fun",'Parade Entries'!U30,0)</f>
        <v>100</v>
      </c>
      <c r="T29" s="271">
        <f>IF('Parade Entries'!$G30="Just For Fun",'Parade Entries'!W30,0)</f>
        <v>93.8</v>
      </c>
      <c r="U29" s="271">
        <f>IF('Parade Entries'!$G30="Just For Fun",'Parade Entries'!X30,0)</f>
        <v>0</v>
      </c>
      <c r="V29" s="271">
        <f>IF('Parade Entries'!$G30="Just For Fun",'Parade Entries'!V30,0)</f>
        <v>3.2</v>
      </c>
      <c r="W29" s="272">
        <f>IF('Parade Entries'!$G30="Just For Fun",'Parade Entries'!Y30,0)</f>
        <v>3.2000000000000001E-2</v>
      </c>
      <c r="X29" s="271">
        <f>IF('Parade Entries'!$G30="Just For Fun",'Parade Entries'!Z30,0)</f>
        <v>3</v>
      </c>
      <c r="Y29" s="272">
        <f>IF('Parade Entries'!$G30="Just For Fun",'Parade Entries'!AA30,0)</f>
        <v>0.03</v>
      </c>
      <c r="Z29" s="271">
        <f>IF('Parade Entries'!$G30="Just For Fun",'Parade Entries'!AB30,0)</f>
        <v>6.2</v>
      </c>
      <c r="AA29" s="272">
        <f>IF('Parade Entries'!$G30="Just For Fun",'Parade Entries'!AC30,0)</f>
        <v>6.2E-2</v>
      </c>
      <c r="AB29" s="156" t="str">
        <f>IF('Parade Entries'!$G30="Just For Fun",'Parade Entries'!AD30,0)</f>
        <v>Robbie Kording</v>
      </c>
      <c r="AC29" s="156" t="str">
        <f>IF('Parade Entries'!$G30="Just For Fun",'Parade Entries'!AE30,0)</f>
        <v>New Site</v>
      </c>
      <c r="AD29" s="156">
        <f>IF('Parade Entries'!$G30="Just For Fun",'Parade Entries'!AF30,0)</f>
        <v>0</v>
      </c>
    </row>
    <row r="30" spans="2:30" ht="18" x14ac:dyDescent="0.25">
      <c r="B30" s="156">
        <f>IF('Parade Entries'!$G31="Just For Fun",'Parade Entries'!B31,0)</f>
        <v>0</v>
      </c>
      <c r="C30" s="233">
        <f>IF('Parade Entries'!$G31="Just For Fun",'Parade Entries'!E31,0)</f>
        <v>0</v>
      </c>
      <c r="D30" s="269">
        <f>IF('Parade Entries'!$G31="Just For Fun",'Parade Entries'!F31,0)</f>
        <v>0</v>
      </c>
      <c r="E30" s="156">
        <f>IF('Parade Entries'!$G31="Just For Fun",'Parade Entries'!G31,0)</f>
        <v>0</v>
      </c>
      <c r="F30" s="156">
        <f>IF('Parade Entries'!$G31="Just For Fun",'Parade Entries'!H31,0)</f>
        <v>0</v>
      </c>
      <c r="G30" s="156">
        <f>IF('Parade Entries'!$G31="Just For Fun",'Parade Entries'!I31,0)</f>
        <v>0</v>
      </c>
      <c r="H30" s="156">
        <f>IF('Parade Entries'!$G31="Just For Fun",'Parade Entries'!J31,0)</f>
        <v>0</v>
      </c>
      <c r="I30" s="268">
        <f>IF('Parade Entries'!$G31="Just For Fun",'Parade Entries'!K31,0)</f>
        <v>0</v>
      </c>
      <c r="J30" s="156">
        <f>IF('Parade Entries'!$G31="Just For Fun",'Parade Entries'!L31,0)</f>
        <v>0</v>
      </c>
      <c r="K30" s="156">
        <f>IF('Parade Entries'!$G31="Just For Fun",'Parade Entries'!M31,0)</f>
        <v>0</v>
      </c>
      <c r="L30" s="156">
        <f>IF('Parade Entries'!$G31="Just For Fun",'Parade Entries'!N31,0)</f>
        <v>0</v>
      </c>
      <c r="M30" s="156">
        <f>IF('Parade Entries'!$G31="Just For Fun",'Parade Entries'!O31,0)</f>
        <v>0</v>
      </c>
      <c r="N30" s="156">
        <f>IF('Parade Entries'!$G31="Just For Fun",'Parade Entries'!P31,0)</f>
        <v>0</v>
      </c>
      <c r="O30" s="156">
        <f>IF('Parade Entries'!$G31="Just For Fun",'Parade Entries'!Q31,0)</f>
        <v>0</v>
      </c>
      <c r="P30" s="156">
        <f>IF('Parade Entries'!$G31="Just For Fun",'Parade Entries'!R31,0)</f>
        <v>0</v>
      </c>
      <c r="Q30" s="156">
        <f>IF('Parade Entries'!$G31="Just For Fun",'Parade Entries'!S31,0)</f>
        <v>0</v>
      </c>
      <c r="R30" s="156">
        <f>IF('Parade Entries'!$G31="Just For Fun",'Parade Entries'!T31,0)</f>
        <v>0</v>
      </c>
      <c r="S30" s="271">
        <f>IF('Parade Entries'!$G31="Just For Fun",'Parade Entries'!U31,0)</f>
        <v>0</v>
      </c>
      <c r="T30" s="271">
        <f>IF('Parade Entries'!$G31="Just For Fun",'Parade Entries'!W31,0)</f>
        <v>0</v>
      </c>
      <c r="U30" s="271">
        <f>IF('Parade Entries'!$G31="Just For Fun",'Parade Entries'!X31,0)</f>
        <v>0</v>
      </c>
      <c r="V30" s="271">
        <f>IF('Parade Entries'!$G31="Just For Fun",'Parade Entries'!V31,0)</f>
        <v>0</v>
      </c>
      <c r="W30" s="272">
        <f>IF('Parade Entries'!$G31="Just For Fun",'Parade Entries'!Y31,0)</f>
        <v>0</v>
      </c>
      <c r="X30" s="271">
        <f>IF('Parade Entries'!$G31="Just For Fun",'Parade Entries'!Z31,0)</f>
        <v>0</v>
      </c>
      <c r="Y30" s="272">
        <f>IF('Parade Entries'!$G31="Just For Fun",'Parade Entries'!AA31,0)</f>
        <v>0</v>
      </c>
      <c r="Z30" s="271">
        <f>IF('Parade Entries'!$G31="Just For Fun",'Parade Entries'!AB31,0)</f>
        <v>0</v>
      </c>
      <c r="AA30" s="272">
        <f>IF('Parade Entries'!$G31="Just For Fun",'Parade Entries'!AC31,0)</f>
        <v>0</v>
      </c>
      <c r="AB30" s="156">
        <f>IF('Parade Entries'!$G31="Just For Fun",'Parade Entries'!AD31,0)</f>
        <v>0</v>
      </c>
      <c r="AC30" s="156">
        <f>IF('Parade Entries'!$G31="Just For Fun",'Parade Entries'!AE31,0)</f>
        <v>0</v>
      </c>
      <c r="AD30" s="156">
        <f>IF('Parade Entries'!$G31="Just For Fun",'Parade Entries'!AF31,0)</f>
        <v>0</v>
      </c>
    </row>
    <row r="31" spans="2:30" ht="18" x14ac:dyDescent="0.25">
      <c r="B31" s="156">
        <f>IF('Parade Entries'!$G32="Just For Fun",'Parade Entries'!B32,0)</f>
        <v>0</v>
      </c>
      <c r="C31" s="233">
        <f>IF('Parade Entries'!$G32="Just For Fun",'Parade Entries'!E32,0)</f>
        <v>0</v>
      </c>
      <c r="D31" s="269">
        <f>IF('Parade Entries'!$G32="Just For Fun",'Parade Entries'!F32,0)</f>
        <v>0</v>
      </c>
      <c r="E31" s="156">
        <f>IF('Parade Entries'!$G32="Just For Fun",'Parade Entries'!G32,0)</f>
        <v>0</v>
      </c>
      <c r="F31" s="156">
        <f>IF('Parade Entries'!$G32="Just For Fun",'Parade Entries'!H32,0)</f>
        <v>0</v>
      </c>
      <c r="G31" s="156">
        <f>IF('Parade Entries'!$G32="Just For Fun",'Parade Entries'!I32,0)</f>
        <v>0</v>
      </c>
      <c r="H31" s="156">
        <f>IF('Parade Entries'!$G32="Just For Fun",'Parade Entries'!J32,0)</f>
        <v>0</v>
      </c>
      <c r="I31" s="268">
        <f>IF('Parade Entries'!$G32="Just For Fun",'Parade Entries'!K32,0)</f>
        <v>0</v>
      </c>
      <c r="J31" s="156">
        <f>IF('Parade Entries'!$G32="Just For Fun",'Parade Entries'!L32,0)</f>
        <v>0</v>
      </c>
      <c r="K31" s="156">
        <f>IF('Parade Entries'!$G32="Just For Fun",'Parade Entries'!M32,0)</f>
        <v>0</v>
      </c>
      <c r="L31" s="156">
        <f>IF('Parade Entries'!$G32="Just For Fun",'Parade Entries'!N32,0)</f>
        <v>0</v>
      </c>
      <c r="M31" s="156">
        <f>IF('Parade Entries'!$G32="Just For Fun",'Parade Entries'!O32,0)</f>
        <v>0</v>
      </c>
      <c r="N31" s="156">
        <f>IF('Parade Entries'!$G32="Just For Fun",'Parade Entries'!P32,0)</f>
        <v>0</v>
      </c>
      <c r="O31" s="156">
        <f>IF('Parade Entries'!$G32="Just For Fun",'Parade Entries'!Q32,0)</f>
        <v>0</v>
      </c>
      <c r="P31" s="156">
        <f>IF('Parade Entries'!$G32="Just For Fun",'Parade Entries'!R32,0)</f>
        <v>0</v>
      </c>
      <c r="Q31" s="156">
        <f>IF('Parade Entries'!$G32="Just For Fun",'Parade Entries'!S32,0)</f>
        <v>0</v>
      </c>
      <c r="R31" s="156">
        <f>IF('Parade Entries'!$G32="Just For Fun",'Parade Entries'!T32,0)</f>
        <v>0</v>
      </c>
      <c r="S31" s="271">
        <f>IF('Parade Entries'!$G32="Just For Fun",'Parade Entries'!U32,0)</f>
        <v>0</v>
      </c>
      <c r="T31" s="271">
        <f>IF('Parade Entries'!$G32="Just For Fun",'Parade Entries'!W32,0)</f>
        <v>0</v>
      </c>
      <c r="U31" s="271">
        <f>IF('Parade Entries'!$G32="Just For Fun",'Parade Entries'!X32,0)</f>
        <v>0</v>
      </c>
      <c r="V31" s="271">
        <f>IF('Parade Entries'!$G32="Just For Fun",'Parade Entries'!V32,0)</f>
        <v>0</v>
      </c>
      <c r="W31" s="272">
        <f>IF('Parade Entries'!$G32="Just For Fun",'Parade Entries'!Y32,0)</f>
        <v>0</v>
      </c>
      <c r="X31" s="271">
        <f>IF('Parade Entries'!$G32="Just For Fun",'Parade Entries'!Z32,0)</f>
        <v>0</v>
      </c>
      <c r="Y31" s="272">
        <f>IF('Parade Entries'!$G32="Just For Fun",'Parade Entries'!AA32,0)</f>
        <v>0</v>
      </c>
      <c r="Z31" s="271">
        <f>IF('Parade Entries'!$G32="Just For Fun",'Parade Entries'!AB32,0)</f>
        <v>0</v>
      </c>
      <c r="AA31" s="272">
        <f>IF('Parade Entries'!$G32="Just For Fun",'Parade Entries'!AC32,0)</f>
        <v>0</v>
      </c>
      <c r="AB31" s="156">
        <f>IF('Parade Entries'!$G32="Just For Fun",'Parade Entries'!AD32,0)</f>
        <v>0</v>
      </c>
      <c r="AC31" s="156">
        <f>IF('Parade Entries'!$G32="Just For Fun",'Parade Entries'!AE32,0)</f>
        <v>0</v>
      </c>
      <c r="AD31" s="156">
        <f>IF('Parade Entries'!$G32="Just For Fun",'Parade Entries'!AF32,0)</f>
        <v>0</v>
      </c>
    </row>
    <row r="32" spans="2:30" ht="18" x14ac:dyDescent="0.25">
      <c r="B32" s="156">
        <f>IF('Parade Entries'!$G33="Just For Fun",'Parade Entries'!B33,0)</f>
        <v>0</v>
      </c>
      <c r="C32" s="233">
        <f>IF('Parade Entries'!$G33="Just For Fun",'Parade Entries'!E33,0)</f>
        <v>0</v>
      </c>
      <c r="D32" s="269">
        <f>IF('Parade Entries'!$G33="Just For Fun",'Parade Entries'!F33,0)</f>
        <v>0</v>
      </c>
      <c r="E32" s="156">
        <f>IF('Parade Entries'!$G33="Just For Fun",'Parade Entries'!G33,0)</f>
        <v>0</v>
      </c>
      <c r="F32" s="156">
        <f>IF('Parade Entries'!$G33="Just For Fun",'Parade Entries'!H33,0)</f>
        <v>0</v>
      </c>
      <c r="G32" s="156">
        <f>IF('Parade Entries'!$G33="Just For Fun",'Parade Entries'!I33,0)</f>
        <v>0</v>
      </c>
      <c r="H32" s="156">
        <f>IF('Parade Entries'!$G33="Just For Fun",'Parade Entries'!J33,0)</f>
        <v>0</v>
      </c>
      <c r="I32" s="268">
        <f>IF('Parade Entries'!$G33="Just For Fun",'Parade Entries'!K33,0)</f>
        <v>0</v>
      </c>
      <c r="J32" s="156">
        <f>IF('Parade Entries'!$G33="Just For Fun",'Parade Entries'!L33,0)</f>
        <v>0</v>
      </c>
      <c r="K32" s="156">
        <f>IF('Parade Entries'!$G33="Just For Fun",'Parade Entries'!M33,0)</f>
        <v>0</v>
      </c>
      <c r="L32" s="156">
        <f>IF('Parade Entries'!$G33="Just For Fun",'Parade Entries'!N33,0)</f>
        <v>0</v>
      </c>
      <c r="M32" s="156">
        <f>IF('Parade Entries'!$G33="Just For Fun",'Parade Entries'!O33,0)</f>
        <v>0</v>
      </c>
      <c r="N32" s="156">
        <f>IF('Parade Entries'!$G33="Just For Fun",'Parade Entries'!P33,0)</f>
        <v>0</v>
      </c>
      <c r="O32" s="156">
        <f>IF('Parade Entries'!$G33="Just For Fun",'Parade Entries'!Q33,0)</f>
        <v>0</v>
      </c>
      <c r="P32" s="156">
        <f>IF('Parade Entries'!$G33="Just For Fun",'Parade Entries'!R33,0)</f>
        <v>0</v>
      </c>
      <c r="Q32" s="156">
        <f>IF('Parade Entries'!$G33="Just For Fun",'Parade Entries'!S33,0)</f>
        <v>0</v>
      </c>
      <c r="R32" s="156">
        <f>IF('Parade Entries'!$G33="Just For Fun",'Parade Entries'!T33,0)</f>
        <v>0</v>
      </c>
      <c r="S32" s="271">
        <f>IF('Parade Entries'!$G33="Just For Fun",'Parade Entries'!U33,0)</f>
        <v>0</v>
      </c>
      <c r="T32" s="271">
        <f>IF('Parade Entries'!$G33="Just For Fun",'Parade Entries'!W33,0)</f>
        <v>0</v>
      </c>
      <c r="U32" s="271">
        <f>IF('Parade Entries'!$G33="Just For Fun",'Parade Entries'!X33,0)</f>
        <v>0</v>
      </c>
      <c r="V32" s="271">
        <f>IF('Parade Entries'!$G33="Just For Fun",'Parade Entries'!V33,0)</f>
        <v>0</v>
      </c>
      <c r="W32" s="272">
        <f>IF('Parade Entries'!$G33="Just For Fun",'Parade Entries'!Y33,0)</f>
        <v>0</v>
      </c>
      <c r="X32" s="271">
        <f>IF('Parade Entries'!$G33="Just For Fun",'Parade Entries'!Z33,0)</f>
        <v>0</v>
      </c>
      <c r="Y32" s="272">
        <f>IF('Parade Entries'!$G33="Just For Fun",'Parade Entries'!AA33,0)</f>
        <v>0</v>
      </c>
      <c r="Z32" s="271">
        <f>IF('Parade Entries'!$G33="Just For Fun",'Parade Entries'!AB33,0)</f>
        <v>0</v>
      </c>
      <c r="AA32" s="272">
        <f>IF('Parade Entries'!$G33="Just For Fun",'Parade Entries'!AC33,0)</f>
        <v>0</v>
      </c>
      <c r="AB32" s="156">
        <f>IF('Parade Entries'!$G33="Just For Fun",'Parade Entries'!AD33,0)</f>
        <v>0</v>
      </c>
      <c r="AC32" s="156">
        <f>IF('Parade Entries'!$G33="Just For Fun",'Parade Entries'!AE33,0)</f>
        <v>0</v>
      </c>
      <c r="AD32" s="156">
        <f>IF('Parade Entries'!$G33="Just For Fun",'Parade Entries'!AF33,0)</f>
        <v>0</v>
      </c>
    </row>
    <row r="33" spans="2:30" ht="18" x14ac:dyDescent="0.25">
      <c r="B33" s="156">
        <f>IF('Parade Entries'!$G34="Just For Fun",'Parade Entries'!B34,0)</f>
        <v>0</v>
      </c>
      <c r="C33" s="233">
        <f>IF('Parade Entries'!$G34="Just For Fun",'Parade Entries'!E34,0)</f>
        <v>0</v>
      </c>
      <c r="D33" s="269">
        <f>IF('Parade Entries'!$G34="Just For Fun",'Parade Entries'!F34,0)</f>
        <v>0</v>
      </c>
      <c r="E33" s="156">
        <f>IF('Parade Entries'!$G34="Just For Fun",'Parade Entries'!G34,0)</f>
        <v>0</v>
      </c>
      <c r="F33" s="156">
        <f>IF('Parade Entries'!$G34="Just For Fun",'Parade Entries'!H34,0)</f>
        <v>0</v>
      </c>
      <c r="G33" s="156">
        <f>IF('Parade Entries'!$G34="Just For Fun",'Parade Entries'!I34,0)</f>
        <v>0</v>
      </c>
      <c r="H33" s="156">
        <f>IF('Parade Entries'!$G34="Just For Fun",'Parade Entries'!J34,0)</f>
        <v>0</v>
      </c>
      <c r="I33" s="268">
        <f>IF('Parade Entries'!$G34="Just For Fun",'Parade Entries'!K34,0)</f>
        <v>0</v>
      </c>
      <c r="J33" s="156">
        <f>IF('Parade Entries'!$G34="Just For Fun",'Parade Entries'!L34,0)</f>
        <v>0</v>
      </c>
      <c r="K33" s="156">
        <f>IF('Parade Entries'!$G34="Just For Fun",'Parade Entries'!M34,0)</f>
        <v>0</v>
      </c>
      <c r="L33" s="156">
        <f>IF('Parade Entries'!$G34="Just For Fun",'Parade Entries'!N34,0)</f>
        <v>0</v>
      </c>
      <c r="M33" s="156">
        <f>IF('Parade Entries'!$G34="Just For Fun",'Parade Entries'!O34,0)</f>
        <v>0</v>
      </c>
      <c r="N33" s="156">
        <f>IF('Parade Entries'!$G34="Just For Fun",'Parade Entries'!P34,0)</f>
        <v>0</v>
      </c>
      <c r="O33" s="156">
        <f>IF('Parade Entries'!$G34="Just For Fun",'Parade Entries'!Q34,0)</f>
        <v>0</v>
      </c>
      <c r="P33" s="156">
        <f>IF('Parade Entries'!$G34="Just For Fun",'Parade Entries'!R34,0)</f>
        <v>0</v>
      </c>
      <c r="Q33" s="156">
        <f>IF('Parade Entries'!$G34="Just For Fun",'Parade Entries'!S34,0)</f>
        <v>0</v>
      </c>
      <c r="R33" s="156">
        <f>IF('Parade Entries'!$G34="Just For Fun",'Parade Entries'!T34,0)</f>
        <v>0</v>
      </c>
      <c r="S33" s="271">
        <f>IF('Parade Entries'!$G34="Just For Fun",'Parade Entries'!U34,0)</f>
        <v>0</v>
      </c>
      <c r="T33" s="271">
        <f>IF('Parade Entries'!$G34="Just For Fun",'Parade Entries'!W34,0)</f>
        <v>0</v>
      </c>
      <c r="U33" s="271">
        <f>IF('Parade Entries'!$G34="Just For Fun",'Parade Entries'!X34,0)</f>
        <v>0</v>
      </c>
      <c r="V33" s="271">
        <f>IF('Parade Entries'!$G34="Just For Fun",'Parade Entries'!V34,0)</f>
        <v>0</v>
      </c>
      <c r="W33" s="272">
        <f>IF('Parade Entries'!$G34="Just For Fun",'Parade Entries'!Y34,0)</f>
        <v>0</v>
      </c>
      <c r="X33" s="271">
        <f>IF('Parade Entries'!$G34="Just For Fun",'Parade Entries'!Z34,0)</f>
        <v>0</v>
      </c>
      <c r="Y33" s="272">
        <f>IF('Parade Entries'!$G34="Just For Fun",'Parade Entries'!AA34,0)</f>
        <v>0</v>
      </c>
      <c r="Z33" s="271">
        <f>IF('Parade Entries'!$G34="Just For Fun",'Parade Entries'!AB34,0)</f>
        <v>0</v>
      </c>
      <c r="AA33" s="272">
        <f>IF('Parade Entries'!$G34="Just For Fun",'Parade Entries'!AC34,0)</f>
        <v>0</v>
      </c>
      <c r="AB33" s="156">
        <f>IF('Parade Entries'!$G34="Just For Fun",'Parade Entries'!AD34,0)</f>
        <v>0</v>
      </c>
      <c r="AC33" s="156">
        <f>IF('Parade Entries'!$G34="Just For Fun",'Parade Entries'!AE34,0)</f>
        <v>0</v>
      </c>
      <c r="AD33" s="156">
        <f>IF('Parade Entries'!$G34="Just For Fun",'Parade Entries'!AF34,0)</f>
        <v>0</v>
      </c>
    </row>
    <row r="34" spans="2:30" ht="18" x14ac:dyDescent="0.25">
      <c r="B34" s="156">
        <f>IF('Parade Entries'!$G35="Just For Fun",'Parade Entries'!B35,0)</f>
        <v>0</v>
      </c>
      <c r="C34" s="233">
        <f>IF('Parade Entries'!$G35="Just For Fun",'Parade Entries'!E35,0)</f>
        <v>0</v>
      </c>
      <c r="D34" s="269">
        <f>IF('Parade Entries'!$G35="Just For Fun",'Parade Entries'!F35,0)</f>
        <v>0</v>
      </c>
      <c r="E34" s="156">
        <f>IF('Parade Entries'!$G35="Just For Fun",'Parade Entries'!G35,0)</f>
        <v>0</v>
      </c>
      <c r="F34" s="156">
        <f>IF('Parade Entries'!$G35="Just For Fun",'Parade Entries'!H35,0)</f>
        <v>0</v>
      </c>
      <c r="G34" s="156">
        <f>IF('Parade Entries'!$G35="Just For Fun",'Parade Entries'!I35,0)</f>
        <v>0</v>
      </c>
      <c r="H34" s="156">
        <f>IF('Parade Entries'!$G35="Just For Fun",'Parade Entries'!J35,0)</f>
        <v>0</v>
      </c>
      <c r="I34" s="268">
        <f>IF('Parade Entries'!$G35="Just For Fun",'Parade Entries'!K35,0)</f>
        <v>0</v>
      </c>
      <c r="J34" s="156">
        <f>IF('Parade Entries'!$G35="Just For Fun",'Parade Entries'!L35,0)</f>
        <v>0</v>
      </c>
      <c r="K34" s="156">
        <f>IF('Parade Entries'!$G35="Just For Fun",'Parade Entries'!M35,0)</f>
        <v>0</v>
      </c>
      <c r="L34" s="156">
        <f>IF('Parade Entries'!$G35="Just For Fun",'Parade Entries'!N35,0)</f>
        <v>0</v>
      </c>
      <c r="M34" s="156">
        <f>IF('Parade Entries'!$G35="Just For Fun",'Parade Entries'!O35,0)</f>
        <v>0</v>
      </c>
      <c r="N34" s="156">
        <f>IF('Parade Entries'!$G35="Just For Fun",'Parade Entries'!P35,0)</f>
        <v>0</v>
      </c>
      <c r="O34" s="156">
        <f>IF('Parade Entries'!$G35="Just For Fun",'Parade Entries'!Q35,0)</f>
        <v>0</v>
      </c>
      <c r="P34" s="156">
        <f>IF('Parade Entries'!$G35="Just For Fun",'Parade Entries'!R35,0)</f>
        <v>0</v>
      </c>
      <c r="Q34" s="156">
        <f>IF('Parade Entries'!$G35="Just For Fun",'Parade Entries'!S35,0)</f>
        <v>0</v>
      </c>
      <c r="R34" s="156">
        <f>IF('Parade Entries'!$G35="Just For Fun",'Parade Entries'!T35,0)</f>
        <v>0</v>
      </c>
      <c r="S34" s="271">
        <f>IF('Parade Entries'!$G35="Just For Fun",'Parade Entries'!U35,0)</f>
        <v>0</v>
      </c>
      <c r="T34" s="271">
        <f>IF('Parade Entries'!$G35="Just For Fun",'Parade Entries'!W35,0)</f>
        <v>0</v>
      </c>
      <c r="U34" s="271">
        <f>IF('Parade Entries'!$G35="Just For Fun",'Parade Entries'!X35,0)</f>
        <v>0</v>
      </c>
      <c r="V34" s="271">
        <f>IF('Parade Entries'!$G35="Just For Fun",'Parade Entries'!V35,0)</f>
        <v>0</v>
      </c>
      <c r="W34" s="272">
        <f>IF('Parade Entries'!$G35="Just For Fun",'Parade Entries'!Y35,0)</f>
        <v>0</v>
      </c>
      <c r="X34" s="271">
        <f>IF('Parade Entries'!$G35="Just For Fun",'Parade Entries'!Z35,0)</f>
        <v>0</v>
      </c>
      <c r="Y34" s="272">
        <f>IF('Parade Entries'!$G35="Just For Fun",'Parade Entries'!AA35,0)</f>
        <v>0</v>
      </c>
      <c r="Z34" s="271">
        <f>IF('Parade Entries'!$G35="Just For Fun",'Parade Entries'!AB35,0)</f>
        <v>0</v>
      </c>
      <c r="AA34" s="272">
        <f>IF('Parade Entries'!$G35="Just For Fun",'Parade Entries'!AC35,0)</f>
        <v>0</v>
      </c>
      <c r="AB34" s="156">
        <f>IF('Parade Entries'!$G35="Just For Fun",'Parade Entries'!AD35,0)</f>
        <v>0</v>
      </c>
      <c r="AC34" s="156">
        <f>IF('Parade Entries'!$G35="Just For Fun",'Parade Entries'!AE35,0)</f>
        <v>0</v>
      </c>
      <c r="AD34" s="156">
        <f>IF('Parade Entries'!$G35="Just For Fun",'Parade Entries'!AF35,0)</f>
        <v>0</v>
      </c>
    </row>
    <row r="35" spans="2:30" ht="18" x14ac:dyDescent="0.25">
      <c r="B35" s="156">
        <f>IF('Parade Entries'!$G36="Just For Fun",'Parade Entries'!B36,0)</f>
        <v>0</v>
      </c>
      <c r="C35" s="233">
        <f>IF('Parade Entries'!$G36="Just For Fun",'Parade Entries'!E36,0)</f>
        <v>0</v>
      </c>
      <c r="D35" s="269">
        <f>IF('Parade Entries'!$G36="Just For Fun",'Parade Entries'!F36,0)</f>
        <v>0</v>
      </c>
      <c r="E35" s="156">
        <f>IF('Parade Entries'!$G36="Just For Fun",'Parade Entries'!G36,0)</f>
        <v>0</v>
      </c>
      <c r="F35" s="156">
        <f>IF('Parade Entries'!$G36="Just For Fun",'Parade Entries'!H36,0)</f>
        <v>0</v>
      </c>
      <c r="G35" s="156">
        <f>IF('Parade Entries'!$G36="Just For Fun",'Parade Entries'!I36,0)</f>
        <v>0</v>
      </c>
      <c r="H35" s="156">
        <f>IF('Parade Entries'!$G36="Just For Fun",'Parade Entries'!J36,0)</f>
        <v>0</v>
      </c>
      <c r="I35" s="268">
        <f>IF('Parade Entries'!$G36="Just For Fun",'Parade Entries'!K36,0)</f>
        <v>0</v>
      </c>
      <c r="J35" s="156">
        <f>IF('Parade Entries'!$G36="Just For Fun",'Parade Entries'!L36,0)</f>
        <v>0</v>
      </c>
      <c r="K35" s="156">
        <f>IF('Parade Entries'!$G36="Just For Fun",'Parade Entries'!M36,0)</f>
        <v>0</v>
      </c>
      <c r="L35" s="156">
        <f>IF('Parade Entries'!$G36="Just For Fun",'Parade Entries'!N36,0)</f>
        <v>0</v>
      </c>
      <c r="M35" s="156">
        <f>IF('Parade Entries'!$G36="Just For Fun",'Parade Entries'!O36,0)</f>
        <v>0</v>
      </c>
      <c r="N35" s="156">
        <f>IF('Parade Entries'!$G36="Just For Fun",'Parade Entries'!P36,0)</f>
        <v>0</v>
      </c>
      <c r="O35" s="156">
        <f>IF('Parade Entries'!$G36="Just For Fun",'Parade Entries'!Q36,0)</f>
        <v>0</v>
      </c>
      <c r="P35" s="156">
        <f>IF('Parade Entries'!$G36="Just For Fun",'Parade Entries'!R36,0)</f>
        <v>0</v>
      </c>
      <c r="Q35" s="156">
        <f>IF('Parade Entries'!$G36="Just For Fun",'Parade Entries'!S36,0)</f>
        <v>0</v>
      </c>
      <c r="R35" s="156">
        <f>IF('Parade Entries'!$G36="Just For Fun",'Parade Entries'!T36,0)</f>
        <v>0</v>
      </c>
      <c r="S35" s="271">
        <f>IF('Parade Entries'!$G36="Just For Fun",'Parade Entries'!U36,0)</f>
        <v>0</v>
      </c>
      <c r="T35" s="271">
        <f>IF('Parade Entries'!$G36="Just For Fun",'Parade Entries'!W36,0)</f>
        <v>0</v>
      </c>
      <c r="U35" s="271">
        <f>IF('Parade Entries'!$G36="Just For Fun",'Parade Entries'!X36,0)</f>
        <v>0</v>
      </c>
      <c r="V35" s="271">
        <f>IF('Parade Entries'!$G36="Just For Fun",'Parade Entries'!V36,0)</f>
        <v>0</v>
      </c>
      <c r="W35" s="272">
        <f>IF('Parade Entries'!$G36="Just For Fun",'Parade Entries'!Y36,0)</f>
        <v>0</v>
      </c>
      <c r="X35" s="271">
        <f>IF('Parade Entries'!$G36="Just For Fun",'Parade Entries'!Z36,0)</f>
        <v>0</v>
      </c>
      <c r="Y35" s="272">
        <f>IF('Parade Entries'!$G36="Just For Fun",'Parade Entries'!AA36,0)</f>
        <v>0</v>
      </c>
      <c r="Z35" s="271">
        <f>IF('Parade Entries'!$G36="Just For Fun",'Parade Entries'!AB36,0)</f>
        <v>0</v>
      </c>
      <c r="AA35" s="272">
        <f>IF('Parade Entries'!$G36="Just For Fun",'Parade Entries'!AC36,0)</f>
        <v>0</v>
      </c>
      <c r="AB35" s="156">
        <f>IF('Parade Entries'!$G36="Just For Fun",'Parade Entries'!AD36,0)</f>
        <v>0</v>
      </c>
      <c r="AC35" s="156">
        <f>IF('Parade Entries'!$G36="Just For Fun",'Parade Entries'!AE36,0)</f>
        <v>0</v>
      </c>
      <c r="AD35" s="156">
        <f>IF('Parade Entries'!$G36="Just For Fun",'Parade Entries'!AF36,0)</f>
        <v>0</v>
      </c>
    </row>
    <row r="36" spans="2:30" ht="18" x14ac:dyDescent="0.25">
      <c r="B36" s="156">
        <f>IF('Parade Entries'!$G37="Just For Fun",'Parade Entries'!B37,0)</f>
        <v>0</v>
      </c>
      <c r="C36" s="233">
        <f>IF('Parade Entries'!$G37="Just For Fun",'Parade Entries'!E37,0)</f>
        <v>0</v>
      </c>
      <c r="D36" s="269">
        <f>IF('Parade Entries'!$G37="Just For Fun",'Parade Entries'!F37,0)</f>
        <v>0</v>
      </c>
      <c r="E36" s="156">
        <f>IF('Parade Entries'!$G37="Just For Fun",'Parade Entries'!G37,0)</f>
        <v>0</v>
      </c>
      <c r="F36" s="156">
        <f>IF('Parade Entries'!$G37="Just For Fun",'Parade Entries'!H37,0)</f>
        <v>0</v>
      </c>
      <c r="G36" s="156">
        <f>IF('Parade Entries'!$G37="Just For Fun",'Parade Entries'!I37,0)</f>
        <v>0</v>
      </c>
      <c r="H36" s="156">
        <f>IF('Parade Entries'!$G37="Just For Fun",'Parade Entries'!J37,0)</f>
        <v>0</v>
      </c>
      <c r="I36" s="268">
        <f>IF('Parade Entries'!$G37="Just For Fun",'Parade Entries'!K37,0)</f>
        <v>0</v>
      </c>
      <c r="J36" s="156">
        <f>IF('Parade Entries'!$G37="Just For Fun",'Parade Entries'!L37,0)</f>
        <v>0</v>
      </c>
      <c r="K36" s="156">
        <f>IF('Parade Entries'!$G37="Just For Fun",'Parade Entries'!M37,0)</f>
        <v>0</v>
      </c>
      <c r="L36" s="156">
        <f>IF('Parade Entries'!$G37="Just For Fun",'Parade Entries'!N37,0)</f>
        <v>0</v>
      </c>
      <c r="M36" s="156">
        <f>IF('Parade Entries'!$G37="Just For Fun",'Parade Entries'!O37,0)</f>
        <v>0</v>
      </c>
      <c r="N36" s="156">
        <f>IF('Parade Entries'!$G37="Just For Fun",'Parade Entries'!P37,0)</f>
        <v>0</v>
      </c>
      <c r="O36" s="156">
        <f>IF('Parade Entries'!$G37="Just For Fun",'Parade Entries'!Q37,0)</f>
        <v>0</v>
      </c>
      <c r="P36" s="156">
        <f>IF('Parade Entries'!$G37="Just For Fun",'Parade Entries'!R37,0)</f>
        <v>0</v>
      </c>
      <c r="Q36" s="156">
        <f>IF('Parade Entries'!$G37="Just For Fun",'Parade Entries'!S37,0)</f>
        <v>0</v>
      </c>
      <c r="R36" s="156">
        <f>IF('Parade Entries'!$G37="Just For Fun",'Parade Entries'!T37,0)</f>
        <v>0</v>
      </c>
      <c r="S36" s="271">
        <f>IF('Parade Entries'!$G37="Just For Fun",'Parade Entries'!U37,0)</f>
        <v>0</v>
      </c>
      <c r="T36" s="271">
        <f>IF('Parade Entries'!$G37="Just For Fun",'Parade Entries'!W37,0)</f>
        <v>0</v>
      </c>
      <c r="U36" s="271">
        <f>IF('Parade Entries'!$G37="Just For Fun",'Parade Entries'!X37,0)</f>
        <v>0</v>
      </c>
      <c r="V36" s="271">
        <f>IF('Parade Entries'!$G37="Just For Fun",'Parade Entries'!V37,0)</f>
        <v>0</v>
      </c>
      <c r="W36" s="272">
        <f>IF('Parade Entries'!$G37="Just For Fun",'Parade Entries'!Y37,0)</f>
        <v>0</v>
      </c>
      <c r="X36" s="271">
        <f>IF('Parade Entries'!$G37="Just For Fun",'Parade Entries'!Z37,0)</f>
        <v>0</v>
      </c>
      <c r="Y36" s="272">
        <f>IF('Parade Entries'!$G37="Just For Fun",'Parade Entries'!AA37,0)</f>
        <v>0</v>
      </c>
      <c r="Z36" s="271">
        <f>IF('Parade Entries'!$G37="Just For Fun",'Parade Entries'!AB37,0)</f>
        <v>0</v>
      </c>
      <c r="AA36" s="272">
        <f>IF('Parade Entries'!$G37="Just For Fun",'Parade Entries'!AC37,0)</f>
        <v>0</v>
      </c>
      <c r="AB36" s="156">
        <f>IF('Parade Entries'!$G37="Just For Fun",'Parade Entries'!AD37,0)</f>
        <v>0</v>
      </c>
      <c r="AC36" s="156">
        <f>IF('Parade Entries'!$G37="Just For Fun",'Parade Entries'!AE37,0)</f>
        <v>0</v>
      </c>
      <c r="AD36" s="156">
        <f>IF('Parade Entries'!$G37="Just For Fun",'Parade Entries'!AF37,0)</f>
        <v>0</v>
      </c>
    </row>
    <row r="37" spans="2:30" ht="18" x14ac:dyDescent="0.25">
      <c r="B37" s="156">
        <f>IF('Parade Entries'!$G38="Just For Fun",'Parade Entries'!B38,0)</f>
        <v>0</v>
      </c>
      <c r="C37" s="233">
        <f>IF('Parade Entries'!$G38="Just For Fun",'Parade Entries'!E38,0)</f>
        <v>0</v>
      </c>
      <c r="D37" s="269">
        <f>IF('Parade Entries'!$G38="Just For Fun",'Parade Entries'!F38,0)</f>
        <v>0</v>
      </c>
      <c r="E37" s="156">
        <f>IF('Parade Entries'!$G38="Just For Fun",'Parade Entries'!G38,0)</f>
        <v>0</v>
      </c>
      <c r="F37" s="156">
        <f>IF('Parade Entries'!$G38="Just For Fun",'Parade Entries'!H38,0)</f>
        <v>0</v>
      </c>
      <c r="G37" s="156">
        <f>IF('Parade Entries'!$G38="Just For Fun",'Parade Entries'!I38,0)</f>
        <v>0</v>
      </c>
      <c r="H37" s="156">
        <f>IF('Parade Entries'!$G38="Just For Fun",'Parade Entries'!J38,0)</f>
        <v>0</v>
      </c>
      <c r="I37" s="268">
        <f>IF('Parade Entries'!$G38="Just For Fun",'Parade Entries'!K38,0)</f>
        <v>0</v>
      </c>
      <c r="J37" s="156">
        <f>IF('Parade Entries'!$G38="Just For Fun",'Parade Entries'!L38,0)</f>
        <v>0</v>
      </c>
      <c r="K37" s="156">
        <f>IF('Parade Entries'!$G38="Just For Fun",'Parade Entries'!M38,0)</f>
        <v>0</v>
      </c>
      <c r="L37" s="156">
        <f>IF('Parade Entries'!$G38="Just For Fun",'Parade Entries'!N38,0)</f>
        <v>0</v>
      </c>
      <c r="M37" s="156">
        <f>IF('Parade Entries'!$G38="Just For Fun",'Parade Entries'!O38,0)</f>
        <v>0</v>
      </c>
      <c r="N37" s="156">
        <f>IF('Parade Entries'!$G38="Just For Fun",'Parade Entries'!P38,0)</f>
        <v>0</v>
      </c>
      <c r="O37" s="156">
        <f>IF('Parade Entries'!$G38="Just For Fun",'Parade Entries'!Q38,0)</f>
        <v>0</v>
      </c>
      <c r="P37" s="156">
        <f>IF('Parade Entries'!$G38="Just For Fun",'Parade Entries'!R38,0)</f>
        <v>0</v>
      </c>
      <c r="Q37" s="156">
        <f>IF('Parade Entries'!$G38="Just For Fun",'Parade Entries'!S38,0)</f>
        <v>0</v>
      </c>
      <c r="R37" s="156">
        <f>IF('Parade Entries'!$G38="Just For Fun",'Parade Entries'!T38,0)</f>
        <v>0</v>
      </c>
      <c r="S37" s="271">
        <f>IF('Parade Entries'!$G38="Just For Fun",'Parade Entries'!U38,0)</f>
        <v>0</v>
      </c>
      <c r="T37" s="271">
        <f>IF('Parade Entries'!$G38="Just For Fun",'Parade Entries'!W38,0)</f>
        <v>0</v>
      </c>
      <c r="U37" s="271">
        <f>IF('Parade Entries'!$G38="Just For Fun",'Parade Entries'!X38,0)</f>
        <v>0</v>
      </c>
      <c r="V37" s="271">
        <f>IF('Parade Entries'!$G38="Just For Fun",'Parade Entries'!V38,0)</f>
        <v>0</v>
      </c>
      <c r="W37" s="272">
        <f>IF('Parade Entries'!$G38="Just For Fun",'Parade Entries'!Y38,0)</f>
        <v>0</v>
      </c>
      <c r="X37" s="271">
        <f>IF('Parade Entries'!$G38="Just For Fun",'Parade Entries'!Z38,0)</f>
        <v>0</v>
      </c>
      <c r="Y37" s="272">
        <f>IF('Parade Entries'!$G38="Just For Fun",'Parade Entries'!AA38,0)</f>
        <v>0</v>
      </c>
      <c r="Z37" s="271">
        <f>IF('Parade Entries'!$G38="Just For Fun",'Parade Entries'!AB38,0)</f>
        <v>0</v>
      </c>
      <c r="AA37" s="272">
        <f>IF('Parade Entries'!$G38="Just For Fun",'Parade Entries'!AC38,0)</f>
        <v>0</v>
      </c>
      <c r="AB37" s="156">
        <f>IF('Parade Entries'!$G38="Just For Fun",'Parade Entries'!AD38,0)</f>
        <v>0</v>
      </c>
      <c r="AC37" s="156">
        <f>IF('Parade Entries'!$G38="Just For Fun",'Parade Entries'!AE38,0)</f>
        <v>0</v>
      </c>
      <c r="AD37" s="156">
        <f>IF('Parade Entries'!$G38="Just For Fun",'Parade Entries'!AF38,0)</f>
        <v>0</v>
      </c>
    </row>
    <row r="38" spans="2:30" ht="18" x14ac:dyDescent="0.25">
      <c r="B38" s="156">
        <f>IF('Parade Entries'!$G39="Just For Fun",'Parade Entries'!B39,0)</f>
        <v>0</v>
      </c>
      <c r="C38" s="233">
        <f>IF('Parade Entries'!$G39="Just For Fun",'Parade Entries'!E39,0)</f>
        <v>0</v>
      </c>
      <c r="D38" s="269">
        <f>IF('Parade Entries'!$G39="Just For Fun",'Parade Entries'!F39,0)</f>
        <v>0</v>
      </c>
      <c r="E38" s="156">
        <f>IF('Parade Entries'!$G39="Just For Fun",'Parade Entries'!G39,0)</f>
        <v>0</v>
      </c>
      <c r="F38" s="156">
        <f>IF('Parade Entries'!$G39="Just For Fun",'Parade Entries'!H39,0)</f>
        <v>0</v>
      </c>
      <c r="G38" s="156">
        <f>IF('Parade Entries'!$G39="Just For Fun",'Parade Entries'!I39,0)</f>
        <v>0</v>
      </c>
      <c r="H38" s="156">
        <f>IF('Parade Entries'!$G39="Just For Fun",'Parade Entries'!J39,0)</f>
        <v>0</v>
      </c>
      <c r="I38" s="268">
        <f>IF('Parade Entries'!$G39="Just For Fun",'Parade Entries'!K39,0)</f>
        <v>0</v>
      </c>
      <c r="J38" s="156">
        <f>IF('Parade Entries'!$G39="Just For Fun",'Parade Entries'!L39,0)</f>
        <v>0</v>
      </c>
      <c r="K38" s="156">
        <f>IF('Parade Entries'!$G39="Just For Fun",'Parade Entries'!M39,0)</f>
        <v>0</v>
      </c>
      <c r="L38" s="156">
        <f>IF('Parade Entries'!$G39="Just For Fun",'Parade Entries'!N39,0)</f>
        <v>0</v>
      </c>
      <c r="M38" s="156">
        <f>IF('Parade Entries'!$G39="Just For Fun",'Parade Entries'!O39,0)</f>
        <v>0</v>
      </c>
      <c r="N38" s="156">
        <f>IF('Parade Entries'!$G39="Just For Fun",'Parade Entries'!P39,0)</f>
        <v>0</v>
      </c>
      <c r="O38" s="156">
        <f>IF('Parade Entries'!$G39="Just For Fun",'Parade Entries'!Q39,0)</f>
        <v>0</v>
      </c>
      <c r="P38" s="156">
        <f>IF('Parade Entries'!$G39="Just For Fun",'Parade Entries'!R39,0)</f>
        <v>0</v>
      </c>
      <c r="Q38" s="156">
        <f>IF('Parade Entries'!$G39="Just For Fun",'Parade Entries'!S39,0)</f>
        <v>0</v>
      </c>
      <c r="R38" s="156">
        <f>IF('Parade Entries'!$G39="Just For Fun",'Parade Entries'!T39,0)</f>
        <v>0</v>
      </c>
      <c r="S38" s="271">
        <f>IF('Parade Entries'!$G39="Just For Fun",'Parade Entries'!U39,0)</f>
        <v>0</v>
      </c>
      <c r="T38" s="271">
        <f>IF('Parade Entries'!$G39="Just For Fun",'Parade Entries'!W39,0)</f>
        <v>0</v>
      </c>
      <c r="U38" s="271">
        <f>IF('Parade Entries'!$G39="Just For Fun",'Parade Entries'!X39,0)</f>
        <v>0</v>
      </c>
      <c r="V38" s="271">
        <f>IF('Parade Entries'!$G39="Just For Fun",'Parade Entries'!V39,0)</f>
        <v>0</v>
      </c>
      <c r="W38" s="272">
        <f>IF('Parade Entries'!$G39="Just For Fun",'Parade Entries'!Y39,0)</f>
        <v>0</v>
      </c>
      <c r="X38" s="271">
        <f>IF('Parade Entries'!$G39="Just For Fun",'Parade Entries'!Z39,0)</f>
        <v>0</v>
      </c>
      <c r="Y38" s="272">
        <f>IF('Parade Entries'!$G39="Just For Fun",'Parade Entries'!AA39,0)</f>
        <v>0</v>
      </c>
      <c r="Z38" s="271">
        <f>IF('Parade Entries'!$G39="Just For Fun",'Parade Entries'!AB39,0)</f>
        <v>0</v>
      </c>
      <c r="AA38" s="272">
        <f>IF('Parade Entries'!$G39="Just For Fun",'Parade Entries'!AC39,0)</f>
        <v>0</v>
      </c>
      <c r="AB38" s="156">
        <f>IF('Parade Entries'!$G39="Just For Fun",'Parade Entries'!AD39,0)</f>
        <v>0</v>
      </c>
      <c r="AC38" s="156">
        <f>IF('Parade Entries'!$G39="Just For Fun",'Parade Entries'!AE39,0)</f>
        <v>0</v>
      </c>
      <c r="AD38" s="156">
        <f>IF('Parade Entries'!$G39="Just For Fun",'Parade Entries'!AF39,0)</f>
        <v>0</v>
      </c>
    </row>
    <row r="39" spans="2:30" ht="18" x14ac:dyDescent="0.25">
      <c r="B39" s="156">
        <f>IF('Parade Entries'!$G40="Just For Fun",'Parade Entries'!B40,0)</f>
        <v>0</v>
      </c>
      <c r="C39" s="233">
        <f>IF('Parade Entries'!$G40="Just For Fun",'Parade Entries'!E40,0)</f>
        <v>0</v>
      </c>
      <c r="D39" s="269">
        <f>IF('Parade Entries'!$G40="Just For Fun",'Parade Entries'!F40,0)</f>
        <v>0</v>
      </c>
      <c r="E39" s="156">
        <f>IF('Parade Entries'!$G40="Just For Fun",'Parade Entries'!G40,0)</f>
        <v>0</v>
      </c>
      <c r="F39" s="156">
        <f>IF('Parade Entries'!$G40="Just For Fun",'Parade Entries'!H40,0)</f>
        <v>0</v>
      </c>
      <c r="G39" s="156">
        <f>IF('Parade Entries'!$G40="Just For Fun",'Parade Entries'!I40,0)</f>
        <v>0</v>
      </c>
      <c r="H39" s="156">
        <f>IF('Parade Entries'!$G40="Just For Fun",'Parade Entries'!J40,0)</f>
        <v>0</v>
      </c>
      <c r="I39" s="268">
        <f>IF('Parade Entries'!$G40="Just For Fun",'Parade Entries'!K40,0)</f>
        <v>0</v>
      </c>
      <c r="J39" s="156">
        <f>IF('Parade Entries'!$G40="Just For Fun",'Parade Entries'!L40,0)</f>
        <v>0</v>
      </c>
      <c r="K39" s="156">
        <f>IF('Parade Entries'!$G40="Just For Fun",'Parade Entries'!M40,0)</f>
        <v>0</v>
      </c>
      <c r="L39" s="156">
        <f>IF('Parade Entries'!$G40="Just For Fun",'Parade Entries'!N40,0)</f>
        <v>0</v>
      </c>
      <c r="M39" s="156">
        <f>IF('Parade Entries'!$G40="Just For Fun",'Parade Entries'!O40,0)</f>
        <v>0</v>
      </c>
      <c r="N39" s="156">
        <f>IF('Parade Entries'!$G40="Just For Fun",'Parade Entries'!P40,0)</f>
        <v>0</v>
      </c>
      <c r="O39" s="156">
        <f>IF('Parade Entries'!$G40="Just For Fun",'Parade Entries'!Q40,0)</f>
        <v>0</v>
      </c>
      <c r="P39" s="156">
        <f>IF('Parade Entries'!$G40="Just For Fun",'Parade Entries'!R40,0)</f>
        <v>0</v>
      </c>
      <c r="Q39" s="156">
        <f>IF('Parade Entries'!$G40="Just For Fun",'Parade Entries'!S40,0)</f>
        <v>0</v>
      </c>
      <c r="R39" s="156">
        <f>IF('Parade Entries'!$G40="Just For Fun",'Parade Entries'!T40,0)</f>
        <v>0</v>
      </c>
      <c r="S39" s="271">
        <f>IF('Parade Entries'!$G40="Just For Fun",'Parade Entries'!U40,0)</f>
        <v>0</v>
      </c>
      <c r="T39" s="271">
        <f>IF('Parade Entries'!$G40="Just For Fun",'Parade Entries'!W40,0)</f>
        <v>0</v>
      </c>
      <c r="U39" s="271">
        <f>IF('Parade Entries'!$G40="Just For Fun",'Parade Entries'!X40,0)</f>
        <v>0</v>
      </c>
      <c r="V39" s="271">
        <f>IF('Parade Entries'!$G40="Just For Fun",'Parade Entries'!V40,0)</f>
        <v>0</v>
      </c>
      <c r="W39" s="272">
        <f>IF('Parade Entries'!$G40="Just For Fun",'Parade Entries'!Y40,0)</f>
        <v>0</v>
      </c>
      <c r="X39" s="271">
        <f>IF('Parade Entries'!$G40="Just For Fun",'Parade Entries'!Z40,0)</f>
        <v>0</v>
      </c>
      <c r="Y39" s="272">
        <f>IF('Parade Entries'!$G40="Just For Fun",'Parade Entries'!AA40,0)</f>
        <v>0</v>
      </c>
      <c r="Z39" s="271">
        <f>IF('Parade Entries'!$G40="Just For Fun",'Parade Entries'!AB40,0)</f>
        <v>0</v>
      </c>
      <c r="AA39" s="272">
        <f>IF('Parade Entries'!$G40="Just For Fun",'Parade Entries'!AC40,0)</f>
        <v>0</v>
      </c>
      <c r="AB39" s="156">
        <f>IF('Parade Entries'!$G40="Just For Fun",'Parade Entries'!AD40,0)</f>
        <v>0</v>
      </c>
      <c r="AC39" s="156">
        <f>IF('Parade Entries'!$G40="Just For Fun",'Parade Entries'!AE40,0)</f>
        <v>0</v>
      </c>
      <c r="AD39" s="156">
        <f>IF('Parade Entries'!$G40="Just For Fun",'Parade Entries'!AF40,0)</f>
        <v>0</v>
      </c>
    </row>
    <row r="40" spans="2:30" ht="18" x14ac:dyDescent="0.25">
      <c r="B40" s="156">
        <f>IF('Parade Entries'!$G41="Just For Fun",'Parade Entries'!B41,0)</f>
        <v>0</v>
      </c>
      <c r="C40" s="233">
        <f>IF('Parade Entries'!$G41="Just For Fun",'Parade Entries'!E41,0)</f>
        <v>0</v>
      </c>
      <c r="D40" s="269">
        <f>IF('Parade Entries'!$G41="Just For Fun",'Parade Entries'!F41,0)</f>
        <v>0</v>
      </c>
      <c r="E40" s="156">
        <f>IF('Parade Entries'!$G41="Just For Fun",'Parade Entries'!G41,0)</f>
        <v>0</v>
      </c>
      <c r="F40" s="156">
        <f>IF('Parade Entries'!$G41="Just For Fun",'Parade Entries'!H41,0)</f>
        <v>0</v>
      </c>
      <c r="G40" s="156">
        <f>IF('Parade Entries'!$G41="Just For Fun",'Parade Entries'!I41,0)</f>
        <v>0</v>
      </c>
      <c r="H40" s="156">
        <f>IF('Parade Entries'!$G41="Just For Fun",'Parade Entries'!J41,0)</f>
        <v>0</v>
      </c>
      <c r="I40" s="268">
        <f>IF('Parade Entries'!$G41="Just For Fun",'Parade Entries'!K41,0)</f>
        <v>0</v>
      </c>
      <c r="J40" s="156">
        <f>IF('Parade Entries'!$G41="Just For Fun",'Parade Entries'!L41,0)</f>
        <v>0</v>
      </c>
      <c r="K40" s="156">
        <f>IF('Parade Entries'!$G41="Just For Fun",'Parade Entries'!M41,0)</f>
        <v>0</v>
      </c>
      <c r="L40" s="156">
        <f>IF('Parade Entries'!$G41="Just For Fun",'Parade Entries'!N41,0)</f>
        <v>0</v>
      </c>
      <c r="M40" s="156">
        <f>IF('Parade Entries'!$G41="Just For Fun",'Parade Entries'!O41,0)</f>
        <v>0</v>
      </c>
      <c r="N40" s="156">
        <f>IF('Parade Entries'!$G41="Just For Fun",'Parade Entries'!P41,0)</f>
        <v>0</v>
      </c>
      <c r="O40" s="156">
        <f>IF('Parade Entries'!$G41="Just For Fun",'Parade Entries'!Q41,0)</f>
        <v>0</v>
      </c>
      <c r="P40" s="156">
        <f>IF('Parade Entries'!$G41="Just For Fun",'Parade Entries'!R41,0)</f>
        <v>0</v>
      </c>
      <c r="Q40" s="156">
        <f>IF('Parade Entries'!$G41="Just For Fun",'Parade Entries'!S41,0)</f>
        <v>0</v>
      </c>
      <c r="R40" s="156">
        <f>IF('Parade Entries'!$G41="Just For Fun",'Parade Entries'!T41,0)</f>
        <v>0</v>
      </c>
      <c r="S40" s="271">
        <f>IF('Parade Entries'!$G41="Just For Fun",'Parade Entries'!U41,0)</f>
        <v>0</v>
      </c>
      <c r="T40" s="271">
        <f>IF('Parade Entries'!$G41="Just For Fun",'Parade Entries'!W41,0)</f>
        <v>0</v>
      </c>
      <c r="U40" s="271">
        <f>IF('Parade Entries'!$G41="Just For Fun",'Parade Entries'!X41,0)</f>
        <v>0</v>
      </c>
      <c r="V40" s="271">
        <f>IF('Parade Entries'!$G41="Just For Fun",'Parade Entries'!V41,0)</f>
        <v>0</v>
      </c>
      <c r="W40" s="272">
        <f>IF('Parade Entries'!$G41="Just For Fun",'Parade Entries'!Y41,0)</f>
        <v>0</v>
      </c>
      <c r="X40" s="271">
        <f>IF('Parade Entries'!$G41="Just For Fun",'Parade Entries'!Z41,0)</f>
        <v>0</v>
      </c>
      <c r="Y40" s="272">
        <f>IF('Parade Entries'!$G41="Just For Fun",'Parade Entries'!AA41,0)</f>
        <v>0</v>
      </c>
      <c r="Z40" s="271">
        <f>IF('Parade Entries'!$G41="Just For Fun",'Parade Entries'!AB41,0)</f>
        <v>0</v>
      </c>
      <c r="AA40" s="272">
        <f>IF('Parade Entries'!$G41="Just For Fun",'Parade Entries'!AC41,0)</f>
        <v>0</v>
      </c>
      <c r="AB40" s="156">
        <f>IF('Parade Entries'!$G41="Just For Fun",'Parade Entries'!AD41,0)</f>
        <v>0</v>
      </c>
      <c r="AC40" s="156">
        <f>IF('Parade Entries'!$G41="Just For Fun",'Parade Entries'!AE41,0)</f>
        <v>0</v>
      </c>
      <c r="AD40" s="156">
        <f>IF('Parade Entries'!$G41="Just For Fun",'Parade Entries'!AF41,0)</f>
        <v>0</v>
      </c>
    </row>
    <row r="41" spans="2:30" ht="18" x14ac:dyDescent="0.25">
      <c r="B41" s="156">
        <f>IF('Parade Entries'!$G42="Just For Fun",'Parade Entries'!B42,0)</f>
        <v>0</v>
      </c>
      <c r="C41" s="233">
        <f>IF('Parade Entries'!$G42="Just For Fun",'Parade Entries'!E42,0)</f>
        <v>0</v>
      </c>
      <c r="D41" s="269">
        <f>IF('Parade Entries'!$G42="Just For Fun",'Parade Entries'!F42,0)</f>
        <v>0</v>
      </c>
      <c r="E41" s="156">
        <f>IF('Parade Entries'!$G42="Just For Fun",'Parade Entries'!G42,0)</f>
        <v>0</v>
      </c>
      <c r="F41" s="156">
        <f>IF('Parade Entries'!$G42="Just For Fun",'Parade Entries'!H42,0)</f>
        <v>0</v>
      </c>
      <c r="G41" s="156">
        <f>IF('Parade Entries'!$G42="Just For Fun",'Parade Entries'!I42,0)</f>
        <v>0</v>
      </c>
      <c r="H41" s="156">
        <f>IF('Parade Entries'!$G42="Just For Fun",'Parade Entries'!J42,0)</f>
        <v>0</v>
      </c>
      <c r="I41" s="268">
        <f>IF('Parade Entries'!$G42="Just For Fun",'Parade Entries'!K42,0)</f>
        <v>0</v>
      </c>
      <c r="J41" s="156">
        <f>IF('Parade Entries'!$G42="Just For Fun",'Parade Entries'!L42,0)</f>
        <v>0</v>
      </c>
      <c r="K41" s="156">
        <f>IF('Parade Entries'!$G42="Just For Fun",'Parade Entries'!M42,0)</f>
        <v>0</v>
      </c>
      <c r="L41" s="156">
        <f>IF('Parade Entries'!$G42="Just For Fun",'Parade Entries'!N42,0)</f>
        <v>0</v>
      </c>
      <c r="M41" s="156">
        <f>IF('Parade Entries'!$G42="Just For Fun",'Parade Entries'!O42,0)</f>
        <v>0</v>
      </c>
      <c r="N41" s="156">
        <f>IF('Parade Entries'!$G42="Just For Fun",'Parade Entries'!P42,0)</f>
        <v>0</v>
      </c>
      <c r="O41" s="156">
        <f>IF('Parade Entries'!$G42="Just For Fun",'Parade Entries'!Q42,0)</f>
        <v>0</v>
      </c>
      <c r="P41" s="156">
        <f>IF('Parade Entries'!$G42="Just For Fun",'Parade Entries'!R42,0)</f>
        <v>0</v>
      </c>
      <c r="Q41" s="156">
        <f>IF('Parade Entries'!$G42="Just For Fun",'Parade Entries'!S42,0)</f>
        <v>0</v>
      </c>
      <c r="R41" s="156">
        <f>IF('Parade Entries'!$G42="Just For Fun",'Parade Entries'!T42,0)</f>
        <v>0</v>
      </c>
      <c r="S41" s="271">
        <f>IF('Parade Entries'!$G42="Just For Fun",'Parade Entries'!U42,0)</f>
        <v>0</v>
      </c>
      <c r="T41" s="271">
        <f>IF('Parade Entries'!$G42="Just For Fun",'Parade Entries'!W42,0)</f>
        <v>0</v>
      </c>
      <c r="U41" s="271">
        <f>IF('Parade Entries'!$G42="Just For Fun",'Parade Entries'!X42,0)</f>
        <v>0</v>
      </c>
      <c r="V41" s="271">
        <f>IF('Parade Entries'!$G42="Just For Fun",'Parade Entries'!V42,0)</f>
        <v>0</v>
      </c>
      <c r="W41" s="272">
        <f>IF('Parade Entries'!$G42="Just For Fun",'Parade Entries'!Y42,0)</f>
        <v>0</v>
      </c>
      <c r="X41" s="271">
        <f>IF('Parade Entries'!$G42="Just For Fun",'Parade Entries'!Z42,0)</f>
        <v>0</v>
      </c>
      <c r="Y41" s="272">
        <f>IF('Parade Entries'!$G42="Just For Fun",'Parade Entries'!AA42,0)</f>
        <v>0</v>
      </c>
      <c r="Z41" s="271">
        <f>IF('Parade Entries'!$G42="Just For Fun",'Parade Entries'!AB42,0)</f>
        <v>0</v>
      </c>
      <c r="AA41" s="272">
        <f>IF('Parade Entries'!$G42="Just For Fun",'Parade Entries'!AC42,0)</f>
        <v>0</v>
      </c>
      <c r="AB41" s="156">
        <f>IF('Parade Entries'!$G42="Just For Fun",'Parade Entries'!AD42,0)</f>
        <v>0</v>
      </c>
      <c r="AC41" s="156">
        <f>IF('Parade Entries'!$G42="Just For Fun",'Parade Entries'!AE42,0)</f>
        <v>0</v>
      </c>
      <c r="AD41" s="156">
        <f>IF('Parade Entries'!$G42="Just For Fun",'Parade Entries'!AF42,0)</f>
        <v>0</v>
      </c>
    </row>
    <row r="42" spans="2:30" ht="18" x14ac:dyDescent="0.25">
      <c r="B42" s="156">
        <f>IF('Parade Entries'!$G43="Just For Fun",'Parade Entries'!B43,0)</f>
        <v>0</v>
      </c>
      <c r="C42" s="233">
        <f>IF('Parade Entries'!$G43="Just For Fun",'Parade Entries'!E43,0)</f>
        <v>0</v>
      </c>
      <c r="D42" s="269">
        <f>IF('Parade Entries'!$G43="Just For Fun",'Parade Entries'!F43,0)</f>
        <v>0</v>
      </c>
      <c r="E42" s="156">
        <f>IF('Parade Entries'!$G43="Just For Fun",'Parade Entries'!G43,0)</f>
        <v>0</v>
      </c>
      <c r="F42" s="156">
        <f>IF('Parade Entries'!$G43="Just For Fun",'Parade Entries'!H43,0)</f>
        <v>0</v>
      </c>
      <c r="G42" s="156">
        <f>IF('Parade Entries'!$G43="Just For Fun",'Parade Entries'!I43,0)</f>
        <v>0</v>
      </c>
      <c r="H42" s="156">
        <f>IF('Parade Entries'!$G43="Just For Fun",'Parade Entries'!J43,0)</f>
        <v>0</v>
      </c>
      <c r="I42" s="268">
        <f>IF('Parade Entries'!$G43="Just For Fun",'Parade Entries'!K43,0)</f>
        <v>0</v>
      </c>
      <c r="J42" s="156">
        <f>IF('Parade Entries'!$G43="Just For Fun",'Parade Entries'!L43,0)</f>
        <v>0</v>
      </c>
      <c r="K42" s="156">
        <f>IF('Parade Entries'!$G43="Just For Fun",'Parade Entries'!M43,0)</f>
        <v>0</v>
      </c>
      <c r="L42" s="156">
        <f>IF('Parade Entries'!$G43="Just For Fun",'Parade Entries'!N43,0)</f>
        <v>0</v>
      </c>
      <c r="M42" s="156">
        <f>IF('Parade Entries'!$G43="Just For Fun",'Parade Entries'!O43,0)</f>
        <v>0</v>
      </c>
      <c r="N42" s="156">
        <f>IF('Parade Entries'!$G43="Just For Fun",'Parade Entries'!P43,0)</f>
        <v>0</v>
      </c>
      <c r="O42" s="156">
        <f>IF('Parade Entries'!$G43="Just For Fun",'Parade Entries'!Q43,0)</f>
        <v>0</v>
      </c>
      <c r="P42" s="156">
        <f>IF('Parade Entries'!$G43="Just For Fun",'Parade Entries'!R43,0)</f>
        <v>0</v>
      </c>
      <c r="Q42" s="156">
        <f>IF('Parade Entries'!$G43="Just For Fun",'Parade Entries'!S43,0)</f>
        <v>0</v>
      </c>
      <c r="R42" s="156">
        <f>IF('Parade Entries'!$G43="Just For Fun",'Parade Entries'!T43,0)</f>
        <v>0</v>
      </c>
      <c r="S42" s="271">
        <f>IF('Parade Entries'!$G43="Just For Fun",'Parade Entries'!U43,0)</f>
        <v>0</v>
      </c>
      <c r="T42" s="271">
        <f>IF('Parade Entries'!$G43="Just For Fun",'Parade Entries'!W43,0)</f>
        <v>0</v>
      </c>
      <c r="U42" s="271">
        <f>IF('Parade Entries'!$G43="Just For Fun",'Parade Entries'!X43,0)</f>
        <v>0</v>
      </c>
      <c r="V42" s="271">
        <f>IF('Parade Entries'!$G43="Just For Fun",'Parade Entries'!V43,0)</f>
        <v>0</v>
      </c>
      <c r="W42" s="272">
        <f>IF('Parade Entries'!$G43="Just For Fun",'Parade Entries'!Y43,0)</f>
        <v>0</v>
      </c>
      <c r="X42" s="271">
        <f>IF('Parade Entries'!$G43="Just For Fun",'Parade Entries'!Z43,0)</f>
        <v>0</v>
      </c>
      <c r="Y42" s="272">
        <f>IF('Parade Entries'!$G43="Just For Fun",'Parade Entries'!AA43,0)</f>
        <v>0</v>
      </c>
      <c r="Z42" s="271">
        <f>IF('Parade Entries'!$G43="Just For Fun",'Parade Entries'!AB43,0)</f>
        <v>0</v>
      </c>
      <c r="AA42" s="272">
        <f>IF('Parade Entries'!$G43="Just For Fun",'Parade Entries'!AC43,0)</f>
        <v>0</v>
      </c>
      <c r="AB42" s="156">
        <f>IF('Parade Entries'!$G43="Just For Fun",'Parade Entries'!AD43,0)</f>
        <v>0</v>
      </c>
      <c r="AC42" s="156">
        <f>IF('Parade Entries'!$G43="Just For Fun",'Parade Entries'!AE43,0)</f>
        <v>0</v>
      </c>
      <c r="AD42" s="156">
        <f>IF('Parade Entries'!$G43="Just For Fun",'Parade Entries'!AF43,0)</f>
        <v>0</v>
      </c>
    </row>
    <row r="43" spans="2:30" ht="18" x14ac:dyDescent="0.25">
      <c r="B43" s="156">
        <f>IF('Parade Entries'!$G44="Just For Fun",'Parade Entries'!B44,0)</f>
        <v>0</v>
      </c>
      <c r="C43" s="233">
        <f>IF('Parade Entries'!$G44="Just For Fun",'Parade Entries'!E44,0)</f>
        <v>0</v>
      </c>
      <c r="D43" s="269">
        <f>IF('Parade Entries'!$G44="Just For Fun",'Parade Entries'!F44,0)</f>
        <v>0</v>
      </c>
      <c r="E43" s="156">
        <f>IF('Parade Entries'!$G44="Just For Fun",'Parade Entries'!G44,0)</f>
        <v>0</v>
      </c>
      <c r="F43" s="156">
        <f>IF('Parade Entries'!$G44="Just For Fun",'Parade Entries'!H44,0)</f>
        <v>0</v>
      </c>
      <c r="G43" s="156">
        <f>IF('Parade Entries'!$G44="Just For Fun",'Parade Entries'!I44,0)</f>
        <v>0</v>
      </c>
      <c r="H43" s="156">
        <f>IF('Parade Entries'!$G44="Just For Fun",'Parade Entries'!J44,0)</f>
        <v>0</v>
      </c>
      <c r="I43" s="268">
        <f>IF('Parade Entries'!$G44="Just For Fun",'Parade Entries'!K44,0)</f>
        <v>0</v>
      </c>
      <c r="J43" s="156">
        <f>IF('Parade Entries'!$G44="Just For Fun",'Parade Entries'!L44,0)</f>
        <v>0</v>
      </c>
      <c r="K43" s="156">
        <f>IF('Parade Entries'!$G44="Just For Fun",'Parade Entries'!M44,0)</f>
        <v>0</v>
      </c>
      <c r="L43" s="156">
        <f>IF('Parade Entries'!$G44="Just For Fun",'Parade Entries'!N44,0)</f>
        <v>0</v>
      </c>
      <c r="M43" s="156">
        <f>IF('Parade Entries'!$G44="Just For Fun",'Parade Entries'!O44,0)</f>
        <v>0</v>
      </c>
      <c r="N43" s="156">
        <f>IF('Parade Entries'!$G44="Just For Fun",'Parade Entries'!P44,0)</f>
        <v>0</v>
      </c>
      <c r="O43" s="156">
        <f>IF('Parade Entries'!$G44="Just For Fun",'Parade Entries'!Q44,0)</f>
        <v>0</v>
      </c>
      <c r="P43" s="156">
        <f>IF('Parade Entries'!$G44="Just For Fun",'Parade Entries'!R44,0)</f>
        <v>0</v>
      </c>
      <c r="Q43" s="156">
        <f>IF('Parade Entries'!$G44="Just For Fun",'Parade Entries'!S44,0)</f>
        <v>0</v>
      </c>
      <c r="R43" s="156">
        <f>IF('Parade Entries'!$G44="Just For Fun",'Parade Entries'!T44,0)</f>
        <v>0</v>
      </c>
      <c r="S43" s="271">
        <f>IF('Parade Entries'!$G44="Just For Fun",'Parade Entries'!U44,0)</f>
        <v>0</v>
      </c>
      <c r="T43" s="271">
        <f>IF('Parade Entries'!$G44="Just For Fun",'Parade Entries'!W44,0)</f>
        <v>0</v>
      </c>
      <c r="U43" s="271">
        <f>IF('Parade Entries'!$G44="Just For Fun",'Parade Entries'!X44,0)</f>
        <v>0</v>
      </c>
      <c r="V43" s="271">
        <f>IF('Parade Entries'!$G44="Just For Fun",'Parade Entries'!V44,0)</f>
        <v>0</v>
      </c>
      <c r="W43" s="272">
        <f>IF('Parade Entries'!$G44="Just For Fun",'Parade Entries'!Y44,0)</f>
        <v>0</v>
      </c>
      <c r="X43" s="271">
        <f>IF('Parade Entries'!$G44="Just For Fun",'Parade Entries'!Z44,0)</f>
        <v>0</v>
      </c>
      <c r="Y43" s="272">
        <f>IF('Parade Entries'!$G44="Just For Fun",'Parade Entries'!AA44,0)</f>
        <v>0</v>
      </c>
      <c r="Z43" s="271">
        <f>IF('Parade Entries'!$G44="Just For Fun",'Parade Entries'!AB44,0)</f>
        <v>0</v>
      </c>
      <c r="AA43" s="272">
        <f>IF('Parade Entries'!$G44="Just For Fun",'Parade Entries'!AC44,0)</f>
        <v>0</v>
      </c>
      <c r="AB43" s="156">
        <f>IF('Parade Entries'!$G44="Just For Fun",'Parade Entries'!AD44,0)</f>
        <v>0</v>
      </c>
      <c r="AC43" s="156">
        <f>IF('Parade Entries'!$G44="Just For Fun",'Parade Entries'!AE44,0)</f>
        <v>0</v>
      </c>
      <c r="AD43" s="156">
        <f>IF('Parade Entries'!$G44="Just For Fun",'Parade Entries'!AF44,0)</f>
        <v>0</v>
      </c>
    </row>
    <row r="44" spans="2:30" ht="18" x14ac:dyDescent="0.25">
      <c r="B44" s="156">
        <f>IF('Parade Entries'!$G45="Just For Fun",'Parade Entries'!B45,0)</f>
        <v>0</v>
      </c>
      <c r="C44" s="233">
        <f>IF('Parade Entries'!$G45="Just For Fun",'Parade Entries'!E45,0)</f>
        <v>0</v>
      </c>
      <c r="D44" s="269">
        <f>IF('Parade Entries'!$G45="Just For Fun",'Parade Entries'!F45,0)</f>
        <v>0</v>
      </c>
      <c r="E44" s="156">
        <f>IF('Parade Entries'!$G45="Just For Fun",'Parade Entries'!G45,0)</f>
        <v>0</v>
      </c>
      <c r="F44" s="156">
        <f>IF('Parade Entries'!$G45="Just For Fun",'Parade Entries'!H45,0)</f>
        <v>0</v>
      </c>
      <c r="G44" s="156">
        <f>IF('Parade Entries'!$G45="Just For Fun",'Parade Entries'!I45,0)</f>
        <v>0</v>
      </c>
      <c r="H44" s="156">
        <f>IF('Parade Entries'!$G45="Just For Fun",'Parade Entries'!J45,0)</f>
        <v>0</v>
      </c>
      <c r="I44" s="268">
        <f>IF('Parade Entries'!$G45="Just For Fun",'Parade Entries'!K45,0)</f>
        <v>0</v>
      </c>
      <c r="J44" s="156">
        <f>IF('Parade Entries'!$G45="Just For Fun",'Parade Entries'!L45,0)</f>
        <v>0</v>
      </c>
      <c r="K44" s="156">
        <f>IF('Parade Entries'!$G45="Just For Fun",'Parade Entries'!M45,0)</f>
        <v>0</v>
      </c>
      <c r="L44" s="156">
        <f>IF('Parade Entries'!$G45="Just For Fun",'Parade Entries'!N45,0)</f>
        <v>0</v>
      </c>
      <c r="M44" s="156">
        <f>IF('Parade Entries'!$G45="Just For Fun",'Parade Entries'!O45,0)</f>
        <v>0</v>
      </c>
      <c r="N44" s="156">
        <f>IF('Parade Entries'!$G45="Just For Fun",'Parade Entries'!P45,0)</f>
        <v>0</v>
      </c>
      <c r="O44" s="156">
        <f>IF('Parade Entries'!$G45="Just For Fun",'Parade Entries'!Q45,0)</f>
        <v>0</v>
      </c>
      <c r="P44" s="156">
        <f>IF('Parade Entries'!$G45="Just For Fun",'Parade Entries'!R45,0)</f>
        <v>0</v>
      </c>
      <c r="Q44" s="156">
        <f>IF('Parade Entries'!$G45="Just For Fun",'Parade Entries'!S45,0)</f>
        <v>0</v>
      </c>
      <c r="R44" s="156">
        <f>IF('Parade Entries'!$G45="Just For Fun",'Parade Entries'!T45,0)</f>
        <v>0</v>
      </c>
      <c r="S44" s="271">
        <f>IF('Parade Entries'!$G45="Just For Fun",'Parade Entries'!U45,0)</f>
        <v>0</v>
      </c>
      <c r="T44" s="271">
        <f>IF('Parade Entries'!$G45="Just For Fun",'Parade Entries'!W45,0)</f>
        <v>0</v>
      </c>
      <c r="U44" s="271">
        <f>IF('Parade Entries'!$G45="Just For Fun",'Parade Entries'!X45,0)</f>
        <v>0</v>
      </c>
      <c r="V44" s="271">
        <f>IF('Parade Entries'!$G45="Just For Fun",'Parade Entries'!V45,0)</f>
        <v>0</v>
      </c>
      <c r="W44" s="272">
        <f>IF('Parade Entries'!$G45="Just For Fun",'Parade Entries'!Y45,0)</f>
        <v>0</v>
      </c>
      <c r="X44" s="271">
        <f>IF('Parade Entries'!$G45="Just For Fun",'Parade Entries'!Z45,0)</f>
        <v>0</v>
      </c>
      <c r="Y44" s="272">
        <f>IF('Parade Entries'!$G45="Just For Fun",'Parade Entries'!AA45,0)</f>
        <v>0</v>
      </c>
      <c r="Z44" s="271">
        <f>IF('Parade Entries'!$G45="Just For Fun",'Parade Entries'!AB45,0)</f>
        <v>0</v>
      </c>
      <c r="AA44" s="272">
        <f>IF('Parade Entries'!$G45="Just For Fun",'Parade Entries'!AC45,0)</f>
        <v>0</v>
      </c>
      <c r="AB44" s="156">
        <f>IF('Parade Entries'!$G45="Just For Fun",'Parade Entries'!AD45,0)</f>
        <v>0</v>
      </c>
      <c r="AC44" s="156">
        <f>IF('Parade Entries'!$G45="Just For Fun",'Parade Entries'!AE45,0)</f>
        <v>0</v>
      </c>
      <c r="AD44" s="156">
        <f>IF('Parade Entries'!$G45="Just For Fun",'Parade Entries'!AF45,0)</f>
        <v>0</v>
      </c>
    </row>
    <row r="45" spans="2:30" ht="18" x14ac:dyDescent="0.25">
      <c r="B45" s="156">
        <f>IF('Parade Entries'!$G46="Just For Fun",'Parade Entries'!B46,0)</f>
        <v>0</v>
      </c>
      <c r="C45" s="233">
        <f>IF('Parade Entries'!$G46="Just For Fun",'Parade Entries'!E46,0)</f>
        <v>0</v>
      </c>
      <c r="D45" s="269">
        <f>IF('Parade Entries'!$G46="Just For Fun",'Parade Entries'!F46,0)</f>
        <v>0</v>
      </c>
      <c r="E45" s="156">
        <f>IF('Parade Entries'!$G46="Just For Fun",'Parade Entries'!G46,0)</f>
        <v>0</v>
      </c>
      <c r="F45" s="156">
        <f>IF('Parade Entries'!$G46="Just For Fun",'Parade Entries'!H46,0)</f>
        <v>0</v>
      </c>
      <c r="G45" s="156">
        <f>IF('Parade Entries'!$G46="Just For Fun",'Parade Entries'!I46,0)</f>
        <v>0</v>
      </c>
      <c r="H45" s="156">
        <f>IF('Parade Entries'!$G46="Just For Fun",'Parade Entries'!J46,0)</f>
        <v>0</v>
      </c>
      <c r="I45" s="268">
        <f>IF('Parade Entries'!$G46="Just For Fun",'Parade Entries'!K46,0)</f>
        <v>0</v>
      </c>
      <c r="J45" s="156">
        <f>IF('Parade Entries'!$G46="Just For Fun",'Parade Entries'!L46,0)</f>
        <v>0</v>
      </c>
      <c r="K45" s="156">
        <f>IF('Parade Entries'!$G46="Just For Fun",'Parade Entries'!M46,0)</f>
        <v>0</v>
      </c>
      <c r="L45" s="156">
        <f>IF('Parade Entries'!$G46="Just For Fun",'Parade Entries'!N46,0)</f>
        <v>0</v>
      </c>
      <c r="M45" s="156">
        <f>IF('Parade Entries'!$G46="Just For Fun",'Parade Entries'!O46,0)</f>
        <v>0</v>
      </c>
      <c r="N45" s="156">
        <f>IF('Parade Entries'!$G46="Just For Fun",'Parade Entries'!P46,0)</f>
        <v>0</v>
      </c>
      <c r="O45" s="156">
        <f>IF('Parade Entries'!$G46="Just For Fun",'Parade Entries'!Q46,0)</f>
        <v>0</v>
      </c>
      <c r="P45" s="156">
        <f>IF('Parade Entries'!$G46="Just For Fun",'Parade Entries'!R46,0)</f>
        <v>0</v>
      </c>
      <c r="Q45" s="156">
        <f>IF('Parade Entries'!$G46="Just For Fun",'Parade Entries'!S46,0)</f>
        <v>0</v>
      </c>
      <c r="R45" s="156">
        <f>IF('Parade Entries'!$G46="Just For Fun",'Parade Entries'!T46,0)</f>
        <v>0</v>
      </c>
      <c r="S45" s="271">
        <f>IF('Parade Entries'!$G46="Just For Fun",'Parade Entries'!U46,0)</f>
        <v>0</v>
      </c>
      <c r="T45" s="271">
        <f>IF('Parade Entries'!$G46="Just For Fun",'Parade Entries'!W46,0)</f>
        <v>0</v>
      </c>
      <c r="U45" s="271">
        <f>IF('Parade Entries'!$G46="Just For Fun",'Parade Entries'!X46,0)</f>
        <v>0</v>
      </c>
      <c r="V45" s="271">
        <f>IF('Parade Entries'!$G46="Just For Fun",'Parade Entries'!V46,0)</f>
        <v>0</v>
      </c>
      <c r="W45" s="272">
        <f>IF('Parade Entries'!$G46="Just For Fun",'Parade Entries'!Y46,0)</f>
        <v>0</v>
      </c>
      <c r="X45" s="271">
        <f>IF('Parade Entries'!$G46="Just For Fun",'Parade Entries'!Z46,0)</f>
        <v>0</v>
      </c>
      <c r="Y45" s="272">
        <f>IF('Parade Entries'!$G46="Just For Fun",'Parade Entries'!AA46,0)</f>
        <v>0</v>
      </c>
      <c r="Z45" s="271">
        <f>IF('Parade Entries'!$G46="Just For Fun",'Parade Entries'!AB46,0)</f>
        <v>0</v>
      </c>
      <c r="AA45" s="272">
        <f>IF('Parade Entries'!$G46="Just For Fun",'Parade Entries'!AC46,0)</f>
        <v>0</v>
      </c>
      <c r="AB45" s="156">
        <f>IF('Parade Entries'!$G46="Just For Fun",'Parade Entries'!AD46,0)</f>
        <v>0</v>
      </c>
      <c r="AC45" s="156">
        <f>IF('Parade Entries'!$G46="Just For Fun",'Parade Entries'!AE46,0)</f>
        <v>0</v>
      </c>
      <c r="AD45" s="156">
        <f>IF('Parade Entries'!$G46="Just For Fun",'Parade Entries'!AF46,0)</f>
        <v>0</v>
      </c>
    </row>
    <row r="46" spans="2:30" ht="18" x14ac:dyDescent="0.25">
      <c r="B46" s="156">
        <f>IF('Parade Entries'!$G47="Just For Fun",'Parade Entries'!B47,0)</f>
        <v>0</v>
      </c>
      <c r="C46" s="233">
        <f>IF('Parade Entries'!$G47="Just For Fun",'Parade Entries'!E47,0)</f>
        <v>0</v>
      </c>
      <c r="D46" s="269">
        <f>IF('Parade Entries'!$G47="Just For Fun",'Parade Entries'!F47,0)</f>
        <v>0</v>
      </c>
      <c r="E46" s="156">
        <f>IF('Parade Entries'!$G47="Just For Fun",'Parade Entries'!G47,0)</f>
        <v>0</v>
      </c>
      <c r="F46" s="156">
        <f>IF('Parade Entries'!$G47="Just For Fun",'Parade Entries'!H47,0)</f>
        <v>0</v>
      </c>
      <c r="G46" s="156">
        <f>IF('Parade Entries'!$G47="Just For Fun",'Parade Entries'!I47,0)</f>
        <v>0</v>
      </c>
      <c r="H46" s="156">
        <f>IF('Parade Entries'!$G47="Just For Fun",'Parade Entries'!J47,0)</f>
        <v>0</v>
      </c>
      <c r="I46" s="268">
        <f>IF('Parade Entries'!$G47="Just For Fun",'Parade Entries'!K47,0)</f>
        <v>0</v>
      </c>
      <c r="J46" s="156">
        <f>IF('Parade Entries'!$G47="Just For Fun",'Parade Entries'!L47,0)</f>
        <v>0</v>
      </c>
      <c r="K46" s="156">
        <f>IF('Parade Entries'!$G47="Just For Fun",'Parade Entries'!M47,0)</f>
        <v>0</v>
      </c>
      <c r="L46" s="156">
        <f>IF('Parade Entries'!$G47="Just For Fun",'Parade Entries'!N47,0)</f>
        <v>0</v>
      </c>
      <c r="M46" s="156">
        <f>IF('Parade Entries'!$G47="Just For Fun",'Parade Entries'!O47,0)</f>
        <v>0</v>
      </c>
      <c r="N46" s="156">
        <f>IF('Parade Entries'!$G47="Just For Fun",'Parade Entries'!P47,0)</f>
        <v>0</v>
      </c>
      <c r="O46" s="156">
        <f>IF('Parade Entries'!$G47="Just For Fun",'Parade Entries'!Q47,0)</f>
        <v>0</v>
      </c>
      <c r="P46" s="156">
        <f>IF('Parade Entries'!$G47="Just For Fun",'Parade Entries'!R47,0)</f>
        <v>0</v>
      </c>
      <c r="Q46" s="156">
        <f>IF('Parade Entries'!$G47="Just For Fun",'Parade Entries'!S47,0)</f>
        <v>0</v>
      </c>
      <c r="R46" s="156">
        <f>IF('Parade Entries'!$G47="Just For Fun",'Parade Entries'!T47,0)</f>
        <v>0</v>
      </c>
      <c r="S46" s="271">
        <f>IF('Parade Entries'!$G47="Just For Fun",'Parade Entries'!U47,0)</f>
        <v>0</v>
      </c>
      <c r="T46" s="271">
        <f>IF('Parade Entries'!$G47="Just For Fun",'Parade Entries'!W47,0)</f>
        <v>0</v>
      </c>
      <c r="U46" s="271">
        <f>IF('Parade Entries'!$G47="Just For Fun",'Parade Entries'!X47,0)</f>
        <v>0</v>
      </c>
      <c r="V46" s="271">
        <f>IF('Parade Entries'!$G47="Just For Fun",'Parade Entries'!V47,0)</f>
        <v>0</v>
      </c>
      <c r="W46" s="272">
        <f>IF('Parade Entries'!$G47="Just For Fun",'Parade Entries'!Y47,0)</f>
        <v>0</v>
      </c>
      <c r="X46" s="271">
        <f>IF('Parade Entries'!$G47="Just For Fun",'Parade Entries'!Z47,0)</f>
        <v>0</v>
      </c>
      <c r="Y46" s="272">
        <f>IF('Parade Entries'!$G47="Just For Fun",'Parade Entries'!AA47,0)</f>
        <v>0</v>
      </c>
      <c r="Z46" s="271">
        <f>IF('Parade Entries'!$G47="Just For Fun",'Parade Entries'!AB47,0)</f>
        <v>0</v>
      </c>
      <c r="AA46" s="272">
        <f>IF('Parade Entries'!$G47="Just For Fun",'Parade Entries'!AC47,0)</f>
        <v>0</v>
      </c>
      <c r="AB46" s="156">
        <f>IF('Parade Entries'!$G47="Just For Fun",'Parade Entries'!AD47,0)</f>
        <v>0</v>
      </c>
      <c r="AC46" s="156">
        <f>IF('Parade Entries'!$G47="Just For Fun",'Parade Entries'!AE47,0)</f>
        <v>0</v>
      </c>
      <c r="AD46" s="156">
        <f>IF('Parade Entries'!$G47="Just For Fun",'Parade Entries'!AF47,0)</f>
        <v>0</v>
      </c>
    </row>
    <row r="47" spans="2:30" ht="18" x14ac:dyDescent="0.25">
      <c r="B47" s="156">
        <f>IF('Parade Entries'!$G48="Just For Fun",'Parade Entries'!B48,0)</f>
        <v>0</v>
      </c>
      <c r="C47" s="233">
        <f>IF('Parade Entries'!$G48="Just For Fun",'Parade Entries'!E48,0)</f>
        <v>0</v>
      </c>
      <c r="D47" s="269">
        <f>IF('Parade Entries'!$G48="Just For Fun",'Parade Entries'!F48,0)</f>
        <v>0</v>
      </c>
      <c r="E47" s="156">
        <f>IF('Parade Entries'!$G48="Just For Fun",'Parade Entries'!G48,0)</f>
        <v>0</v>
      </c>
      <c r="F47" s="156">
        <f>IF('Parade Entries'!$G48="Just For Fun",'Parade Entries'!H48,0)</f>
        <v>0</v>
      </c>
      <c r="G47" s="156">
        <f>IF('Parade Entries'!$G48="Just For Fun",'Parade Entries'!I48,0)</f>
        <v>0</v>
      </c>
      <c r="H47" s="156">
        <f>IF('Parade Entries'!$G48="Just For Fun",'Parade Entries'!J48,0)</f>
        <v>0</v>
      </c>
      <c r="I47" s="268">
        <f>IF('Parade Entries'!$G48="Just For Fun",'Parade Entries'!K48,0)</f>
        <v>0</v>
      </c>
      <c r="J47" s="156">
        <f>IF('Parade Entries'!$G48="Just For Fun",'Parade Entries'!L48,0)</f>
        <v>0</v>
      </c>
      <c r="K47" s="156">
        <f>IF('Parade Entries'!$G48="Just For Fun",'Parade Entries'!M48,0)</f>
        <v>0</v>
      </c>
      <c r="L47" s="156">
        <f>IF('Parade Entries'!$G48="Just For Fun",'Parade Entries'!N48,0)</f>
        <v>0</v>
      </c>
      <c r="M47" s="156">
        <f>IF('Parade Entries'!$G48="Just For Fun",'Parade Entries'!O48,0)</f>
        <v>0</v>
      </c>
      <c r="N47" s="156">
        <f>IF('Parade Entries'!$G48="Just For Fun",'Parade Entries'!P48,0)</f>
        <v>0</v>
      </c>
      <c r="O47" s="156">
        <f>IF('Parade Entries'!$G48="Just For Fun",'Parade Entries'!Q48,0)</f>
        <v>0</v>
      </c>
      <c r="P47" s="156">
        <f>IF('Parade Entries'!$G48="Just For Fun",'Parade Entries'!R48,0)</f>
        <v>0</v>
      </c>
      <c r="Q47" s="156">
        <f>IF('Parade Entries'!$G48="Just For Fun",'Parade Entries'!S48,0)</f>
        <v>0</v>
      </c>
      <c r="R47" s="156">
        <f>IF('Parade Entries'!$G48="Just For Fun",'Parade Entries'!T48,0)</f>
        <v>0</v>
      </c>
      <c r="S47" s="271">
        <f>IF('Parade Entries'!$G48="Just For Fun",'Parade Entries'!U48,0)</f>
        <v>0</v>
      </c>
      <c r="T47" s="271">
        <f>IF('Parade Entries'!$G48="Just For Fun",'Parade Entries'!W48,0)</f>
        <v>0</v>
      </c>
      <c r="U47" s="271">
        <f>IF('Parade Entries'!$G48="Just For Fun",'Parade Entries'!X48,0)</f>
        <v>0</v>
      </c>
      <c r="V47" s="271">
        <f>IF('Parade Entries'!$G48="Just For Fun",'Parade Entries'!V48,0)</f>
        <v>0</v>
      </c>
      <c r="W47" s="272">
        <f>IF('Parade Entries'!$G48="Just For Fun",'Parade Entries'!Y48,0)</f>
        <v>0</v>
      </c>
      <c r="X47" s="271">
        <f>IF('Parade Entries'!$G48="Just For Fun",'Parade Entries'!Z48,0)</f>
        <v>0</v>
      </c>
      <c r="Y47" s="272">
        <f>IF('Parade Entries'!$G48="Just For Fun",'Parade Entries'!AA48,0)</f>
        <v>0</v>
      </c>
      <c r="Z47" s="271">
        <f>IF('Parade Entries'!$G48="Just For Fun",'Parade Entries'!AB48,0)</f>
        <v>0</v>
      </c>
      <c r="AA47" s="272">
        <f>IF('Parade Entries'!$G48="Just For Fun",'Parade Entries'!AC48,0)</f>
        <v>0</v>
      </c>
      <c r="AB47" s="156">
        <f>IF('Parade Entries'!$G48="Just For Fun",'Parade Entries'!AD48,0)</f>
        <v>0</v>
      </c>
      <c r="AC47" s="156">
        <f>IF('Parade Entries'!$G48="Just For Fun",'Parade Entries'!AE48,0)</f>
        <v>0</v>
      </c>
      <c r="AD47" s="156">
        <f>IF('Parade Entries'!$G48="Just For Fun",'Parade Entries'!AF48,0)</f>
        <v>0</v>
      </c>
    </row>
    <row r="48" spans="2:30" ht="18" x14ac:dyDescent="0.25">
      <c r="B48" s="156">
        <f>IF('Parade Entries'!$G49="Just For Fun",'Parade Entries'!B49,0)</f>
        <v>0</v>
      </c>
      <c r="C48" s="233">
        <f>IF('Parade Entries'!$G49="Just For Fun",'Parade Entries'!E49,0)</f>
        <v>0</v>
      </c>
      <c r="D48" s="269">
        <f>IF('Parade Entries'!$G49="Just For Fun",'Parade Entries'!F49,0)</f>
        <v>0</v>
      </c>
      <c r="E48" s="156">
        <f>IF('Parade Entries'!$G49="Just For Fun",'Parade Entries'!G49,0)</f>
        <v>0</v>
      </c>
      <c r="F48" s="156">
        <f>IF('Parade Entries'!$G49="Just For Fun",'Parade Entries'!H49,0)</f>
        <v>0</v>
      </c>
      <c r="G48" s="156">
        <f>IF('Parade Entries'!$G49="Just For Fun",'Parade Entries'!I49,0)</f>
        <v>0</v>
      </c>
      <c r="H48" s="156">
        <f>IF('Parade Entries'!$G49="Just For Fun",'Parade Entries'!J49,0)</f>
        <v>0</v>
      </c>
      <c r="I48" s="268">
        <f>IF('Parade Entries'!$G49="Just For Fun",'Parade Entries'!K49,0)</f>
        <v>0</v>
      </c>
      <c r="J48" s="156">
        <f>IF('Parade Entries'!$G49="Just For Fun",'Parade Entries'!L49,0)</f>
        <v>0</v>
      </c>
      <c r="K48" s="156">
        <f>IF('Parade Entries'!$G49="Just For Fun",'Parade Entries'!M49,0)</f>
        <v>0</v>
      </c>
      <c r="L48" s="156">
        <f>IF('Parade Entries'!$G49="Just For Fun",'Parade Entries'!N49,0)</f>
        <v>0</v>
      </c>
      <c r="M48" s="156">
        <f>IF('Parade Entries'!$G49="Just For Fun",'Parade Entries'!O49,0)</f>
        <v>0</v>
      </c>
      <c r="N48" s="156">
        <f>IF('Parade Entries'!$G49="Just For Fun",'Parade Entries'!P49,0)</f>
        <v>0</v>
      </c>
      <c r="O48" s="156">
        <f>IF('Parade Entries'!$G49="Just For Fun",'Parade Entries'!Q49,0)</f>
        <v>0</v>
      </c>
      <c r="P48" s="156">
        <f>IF('Parade Entries'!$G49="Just For Fun",'Parade Entries'!R49,0)</f>
        <v>0</v>
      </c>
      <c r="Q48" s="156">
        <f>IF('Parade Entries'!$G49="Just For Fun",'Parade Entries'!S49,0)</f>
        <v>0</v>
      </c>
      <c r="R48" s="156">
        <f>IF('Parade Entries'!$G49="Just For Fun",'Parade Entries'!T49,0)</f>
        <v>0</v>
      </c>
      <c r="S48" s="271">
        <f>IF('Parade Entries'!$G49="Just For Fun",'Parade Entries'!U49,0)</f>
        <v>0</v>
      </c>
      <c r="T48" s="271">
        <f>IF('Parade Entries'!$G49="Just For Fun",'Parade Entries'!W49,0)</f>
        <v>0</v>
      </c>
      <c r="U48" s="271">
        <f>IF('Parade Entries'!$G49="Just For Fun",'Parade Entries'!X49,0)</f>
        <v>0</v>
      </c>
      <c r="V48" s="271">
        <f>IF('Parade Entries'!$G49="Just For Fun",'Parade Entries'!V49,0)</f>
        <v>0</v>
      </c>
      <c r="W48" s="272">
        <f>IF('Parade Entries'!$G49="Just For Fun",'Parade Entries'!Y49,0)</f>
        <v>0</v>
      </c>
      <c r="X48" s="271">
        <f>IF('Parade Entries'!$G49="Just For Fun",'Parade Entries'!Z49,0)</f>
        <v>0</v>
      </c>
      <c r="Y48" s="272">
        <f>IF('Parade Entries'!$G49="Just For Fun",'Parade Entries'!AA49,0)</f>
        <v>0</v>
      </c>
      <c r="Z48" s="271">
        <f>IF('Parade Entries'!$G49="Just For Fun",'Parade Entries'!AB49,0)</f>
        <v>0</v>
      </c>
      <c r="AA48" s="272">
        <f>IF('Parade Entries'!$G49="Just For Fun",'Parade Entries'!AC49,0)</f>
        <v>0</v>
      </c>
      <c r="AB48" s="156">
        <f>IF('Parade Entries'!$G49="Just For Fun",'Parade Entries'!AD49,0)</f>
        <v>0</v>
      </c>
      <c r="AC48" s="156">
        <f>IF('Parade Entries'!$G49="Just For Fun",'Parade Entries'!AE49,0)</f>
        <v>0</v>
      </c>
      <c r="AD48" s="156">
        <f>IF('Parade Entries'!$G49="Just For Fun",'Parade Entries'!AF49,0)</f>
        <v>0</v>
      </c>
    </row>
    <row r="49" spans="2:30" ht="18" x14ac:dyDescent="0.25">
      <c r="B49" s="156">
        <f>IF('Parade Entries'!$G50="Just For Fun",'Parade Entries'!B50,0)</f>
        <v>0</v>
      </c>
      <c r="C49" s="233">
        <f>IF('Parade Entries'!$G50="Just For Fun",'Parade Entries'!E50,0)</f>
        <v>0</v>
      </c>
      <c r="D49" s="269">
        <f>IF('Parade Entries'!$G50="Just For Fun",'Parade Entries'!F50,0)</f>
        <v>0</v>
      </c>
      <c r="E49" s="156">
        <f>IF('Parade Entries'!$G50="Just For Fun",'Parade Entries'!G50,0)</f>
        <v>0</v>
      </c>
      <c r="F49" s="156">
        <f>IF('Parade Entries'!$G50="Just For Fun",'Parade Entries'!H50,0)</f>
        <v>0</v>
      </c>
      <c r="G49" s="156">
        <f>IF('Parade Entries'!$G50="Just For Fun",'Parade Entries'!I50,0)</f>
        <v>0</v>
      </c>
      <c r="H49" s="156">
        <f>IF('Parade Entries'!$G50="Just For Fun",'Parade Entries'!J50,0)</f>
        <v>0</v>
      </c>
      <c r="I49" s="268">
        <f>IF('Parade Entries'!$G50="Just For Fun",'Parade Entries'!K50,0)</f>
        <v>0</v>
      </c>
      <c r="J49" s="156">
        <f>IF('Parade Entries'!$G50="Just For Fun",'Parade Entries'!L50,0)</f>
        <v>0</v>
      </c>
      <c r="K49" s="156">
        <f>IF('Parade Entries'!$G50="Just For Fun",'Parade Entries'!M50,0)</f>
        <v>0</v>
      </c>
      <c r="L49" s="156">
        <f>IF('Parade Entries'!$G50="Just For Fun",'Parade Entries'!N50,0)</f>
        <v>0</v>
      </c>
      <c r="M49" s="156">
        <f>IF('Parade Entries'!$G50="Just For Fun",'Parade Entries'!O50,0)</f>
        <v>0</v>
      </c>
      <c r="N49" s="156">
        <f>IF('Parade Entries'!$G50="Just For Fun",'Parade Entries'!P50,0)</f>
        <v>0</v>
      </c>
      <c r="O49" s="156">
        <f>IF('Parade Entries'!$G50="Just For Fun",'Parade Entries'!Q50,0)</f>
        <v>0</v>
      </c>
      <c r="P49" s="156">
        <f>IF('Parade Entries'!$G50="Just For Fun",'Parade Entries'!R50,0)</f>
        <v>0</v>
      </c>
      <c r="Q49" s="156">
        <f>IF('Parade Entries'!$G50="Just For Fun",'Parade Entries'!S50,0)</f>
        <v>0</v>
      </c>
      <c r="R49" s="156">
        <f>IF('Parade Entries'!$G50="Just For Fun",'Parade Entries'!T50,0)</f>
        <v>0</v>
      </c>
      <c r="S49" s="271">
        <f>IF('Parade Entries'!$G50="Just For Fun",'Parade Entries'!U50,0)</f>
        <v>0</v>
      </c>
      <c r="T49" s="271">
        <f>IF('Parade Entries'!$G50="Just For Fun",'Parade Entries'!W50,0)</f>
        <v>0</v>
      </c>
      <c r="U49" s="271">
        <f>IF('Parade Entries'!$G50="Just For Fun",'Parade Entries'!X50,0)</f>
        <v>0</v>
      </c>
      <c r="V49" s="271">
        <f>IF('Parade Entries'!$G50="Just For Fun",'Parade Entries'!V50,0)</f>
        <v>0</v>
      </c>
      <c r="W49" s="272">
        <f>IF('Parade Entries'!$G50="Just For Fun",'Parade Entries'!Y50,0)</f>
        <v>0</v>
      </c>
      <c r="X49" s="271">
        <f>IF('Parade Entries'!$G50="Just For Fun",'Parade Entries'!Z50,0)</f>
        <v>0</v>
      </c>
      <c r="Y49" s="272">
        <f>IF('Parade Entries'!$G50="Just For Fun",'Parade Entries'!AA50,0)</f>
        <v>0</v>
      </c>
      <c r="Z49" s="271">
        <f>IF('Parade Entries'!$G50="Just For Fun",'Parade Entries'!AB50,0)</f>
        <v>0</v>
      </c>
      <c r="AA49" s="272">
        <f>IF('Parade Entries'!$G50="Just For Fun",'Parade Entries'!AC50,0)</f>
        <v>0</v>
      </c>
      <c r="AB49" s="156">
        <f>IF('Parade Entries'!$G50="Just For Fun",'Parade Entries'!AD50,0)</f>
        <v>0</v>
      </c>
      <c r="AC49" s="156">
        <f>IF('Parade Entries'!$G50="Just For Fun",'Parade Entries'!AE50,0)</f>
        <v>0</v>
      </c>
      <c r="AD49" s="156">
        <f>IF('Parade Entries'!$G50="Just For Fun",'Parade Entries'!AF50,0)</f>
        <v>0</v>
      </c>
    </row>
    <row r="50" spans="2:30" ht="18" x14ac:dyDescent="0.25">
      <c r="B50" s="156">
        <f>IF('Parade Entries'!$G51="Just For Fun",'Parade Entries'!B51,0)</f>
        <v>0</v>
      </c>
      <c r="C50" s="233">
        <f>IF('Parade Entries'!$G51="Just For Fun",'Parade Entries'!E51,0)</f>
        <v>0</v>
      </c>
      <c r="D50" s="269">
        <f>IF('Parade Entries'!$G51="Just For Fun",'Parade Entries'!F51,0)</f>
        <v>0</v>
      </c>
      <c r="E50" s="156">
        <f>IF('Parade Entries'!$G51="Just For Fun",'Parade Entries'!G51,0)</f>
        <v>0</v>
      </c>
      <c r="F50" s="156">
        <f>IF('Parade Entries'!$G51="Just For Fun",'Parade Entries'!H51,0)</f>
        <v>0</v>
      </c>
      <c r="G50" s="156">
        <f>IF('Parade Entries'!$G51="Just For Fun",'Parade Entries'!I51,0)</f>
        <v>0</v>
      </c>
      <c r="H50" s="156">
        <f>IF('Parade Entries'!$G51="Just For Fun",'Parade Entries'!J51,0)</f>
        <v>0</v>
      </c>
      <c r="I50" s="268">
        <f>IF('Parade Entries'!$G51="Just For Fun",'Parade Entries'!K51,0)</f>
        <v>0</v>
      </c>
      <c r="J50" s="156">
        <f>IF('Parade Entries'!$G51="Just For Fun",'Parade Entries'!L51,0)</f>
        <v>0</v>
      </c>
      <c r="K50" s="156">
        <f>IF('Parade Entries'!$G51="Just For Fun",'Parade Entries'!M51,0)</f>
        <v>0</v>
      </c>
      <c r="L50" s="156">
        <f>IF('Parade Entries'!$G51="Just For Fun",'Parade Entries'!N51,0)</f>
        <v>0</v>
      </c>
      <c r="M50" s="156">
        <f>IF('Parade Entries'!$G51="Just For Fun",'Parade Entries'!O51,0)</f>
        <v>0</v>
      </c>
      <c r="N50" s="156">
        <f>IF('Parade Entries'!$G51="Just For Fun",'Parade Entries'!P51,0)</f>
        <v>0</v>
      </c>
      <c r="O50" s="156">
        <f>IF('Parade Entries'!$G51="Just For Fun",'Parade Entries'!Q51,0)</f>
        <v>0</v>
      </c>
      <c r="P50" s="156">
        <f>IF('Parade Entries'!$G51="Just For Fun",'Parade Entries'!R51,0)</f>
        <v>0</v>
      </c>
      <c r="Q50" s="156">
        <f>IF('Parade Entries'!$G51="Just For Fun",'Parade Entries'!S51,0)</f>
        <v>0</v>
      </c>
      <c r="R50" s="156">
        <f>IF('Parade Entries'!$G51="Just For Fun",'Parade Entries'!T51,0)</f>
        <v>0</v>
      </c>
      <c r="S50" s="271">
        <f>IF('Parade Entries'!$G51="Just For Fun",'Parade Entries'!U51,0)</f>
        <v>0</v>
      </c>
      <c r="T50" s="271">
        <f>IF('Parade Entries'!$G51="Just For Fun",'Parade Entries'!W51,0)</f>
        <v>0</v>
      </c>
      <c r="U50" s="271">
        <f>IF('Parade Entries'!$G51="Just For Fun",'Parade Entries'!X51,0)</f>
        <v>0</v>
      </c>
      <c r="V50" s="271">
        <f>IF('Parade Entries'!$G51="Just For Fun",'Parade Entries'!V51,0)</f>
        <v>0</v>
      </c>
      <c r="W50" s="272">
        <f>IF('Parade Entries'!$G51="Just For Fun",'Parade Entries'!Y51,0)</f>
        <v>0</v>
      </c>
      <c r="X50" s="271">
        <f>IF('Parade Entries'!$G51="Just For Fun",'Parade Entries'!Z51,0)</f>
        <v>0</v>
      </c>
      <c r="Y50" s="272">
        <f>IF('Parade Entries'!$G51="Just For Fun",'Parade Entries'!AA51,0)</f>
        <v>0</v>
      </c>
      <c r="Z50" s="271">
        <f>IF('Parade Entries'!$G51="Just For Fun",'Parade Entries'!AB51,0)</f>
        <v>0</v>
      </c>
      <c r="AA50" s="272">
        <f>IF('Parade Entries'!$G51="Just For Fun",'Parade Entries'!AC51,0)</f>
        <v>0</v>
      </c>
      <c r="AB50" s="156">
        <f>IF('Parade Entries'!$G51="Just For Fun",'Parade Entries'!AD51,0)</f>
        <v>0</v>
      </c>
      <c r="AC50" s="156">
        <f>IF('Parade Entries'!$G51="Just For Fun",'Parade Entries'!AE51,0)</f>
        <v>0</v>
      </c>
      <c r="AD50" s="156">
        <f>IF('Parade Entries'!$G51="Just For Fun",'Parade Entries'!AF51,0)</f>
        <v>0</v>
      </c>
    </row>
    <row r="51" spans="2:30" ht="18" x14ac:dyDescent="0.25">
      <c r="B51" s="156">
        <f>IF('Parade Entries'!$G52="Just For Fun",'Parade Entries'!B52,0)</f>
        <v>0</v>
      </c>
      <c r="C51" s="233">
        <f>IF('Parade Entries'!$G52="Just For Fun",'Parade Entries'!E52,0)</f>
        <v>0</v>
      </c>
      <c r="D51" s="269">
        <f>IF('Parade Entries'!$G52="Just For Fun",'Parade Entries'!F52,0)</f>
        <v>0</v>
      </c>
      <c r="E51" s="156">
        <f>IF('Parade Entries'!$G52="Just For Fun",'Parade Entries'!G52,0)</f>
        <v>0</v>
      </c>
      <c r="F51" s="156">
        <f>IF('Parade Entries'!$G52="Just For Fun",'Parade Entries'!H52,0)</f>
        <v>0</v>
      </c>
      <c r="G51" s="156">
        <f>IF('Parade Entries'!$G52="Just For Fun",'Parade Entries'!I52,0)</f>
        <v>0</v>
      </c>
      <c r="H51" s="156">
        <f>IF('Parade Entries'!$G52="Just For Fun",'Parade Entries'!J52,0)</f>
        <v>0</v>
      </c>
      <c r="I51" s="268">
        <f>IF('Parade Entries'!$G52="Just For Fun",'Parade Entries'!K52,0)</f>
        <v>0</v>
      </c>
      <c r="J51" s="156">
        <f>IF('Parade Entries'!$G52="Just For Fun",'Parade Entries'!L52,0)</f>
        <v>0</v>
      </c>
      <c r="K51" s="156">
        <f>IF('Parade Entries'!$G52="Just For Fun",'Parade Entries'!M52,0)</f>
        <v>0</v>
      </c>
      <c r="L51" s="156">
        <f>IF('Parade Entries'!$G52="Just For Fun",'Parade Entries'!N52,0)</f>
        <v>0</v>
      </c>
      <c r="M51" s="156">
        <f>IF('Parade Entries'!$G52="Just For Fun",'Parade Entries'!O52,0)</f>
        <v>0</v>
      </c>
      <c r="N51" s="156">
        <f>IF('Parade Entries'!$G52="Just For Fun",'Parade Entries'!P52,0)</f>
        <v>0</v>
      </c>
      <c r="O51" s="156">
        <f>IF('Parade Entries'!$G52="Just For Fun",'Parade Entries'!Q52,0)</f>
        <v>0</v>
      </c>
      <c r="P51" s="156">
        <f>IF('Parade Entries'!$G52="Just For Fun",'Parade Entries'!R52,0)</f>
        <v>0</v>
      </c>
      <c r="Q51" s="156">
        <f>IF('Parade Entries'!$G52="Just For Fun",'Parade Entries'!S52,0)</f>
        <v>0</v>
      </c>
      <c r="R51" s="156">
        <f>IF('Parade Entries'!$G52="Just For Fun",'Parade Entries'!T52,0)</f>
        <v>0</v>
      </c>
      <c r="S51" s="271">
        <f>IF('Parade Entries'!$G52="Just For Fun",'Parade Entries'!U52,0)</f>
        <v>0</v>
      </c>
      <c r="T51" s="271">
        <f>IF('Parade Entries'!$G52="Just For Fun",'Parade Entries'!W52,0)</f>
        <v>0</v>
      </c>
      <c r="U51" s="271">
        <f>IF('Parade Entries'!$G52="Just For Fun",'Parade Entries'!X52,0)</f>
        <v>0</v>
      </c>
      <c r="V51" s="271">
        <f>IF('Parade Entries'!$G52="Just For Fun",'Parade Entries'!V52,0)</f>
        <v>0</v>
      </c>
      <c r="W51" s="272">
        <f>IF('Parade Entries'!$G52="Just For Fun",'Parade Entries'!Y52,0)</f>
        <v>0</v>
      </c>
      <c r="X51" s="271">
        <f>IF('Parade Entries'!$G52="Just For Fun",'Parade Entries'!Z52,0)</f>
        <v>0</v>
      </c>
      <c r="Y51" s="272">
        <f>IF('Parade Entries'!$G52="Just For Fun",'Parade Entries'!AA52,0)</f>
        <v>0</v>
      </c>
      <c r="Z51" s="271">
        <f>IF('Parade Entries'!$G52="Just For Fun",'Parade Entries'!AB52,0)</f>
        <v>0</v>
      </c>
      <c r="AA51" s="272">
        <f>IF('Parade Entries'!$G52="Just For Fun",'Parade Entries'!AC52,0)</f>
        <v>0</v>
      </c>
      <c r="AB51" s="156">
        <f>IF('Parade Entries'!$G52="Just For Fun",'Parade Entries'!AD52,0)</f>
        <v>0</v>
      </c>
      <c r="AC51" s="156">
        <f>IF('Parade Entries'!$G52="Just For Fun",'Parade Entries'!AE52,0)</f>
        <v>0</v>
      </c>
      <c r="AD51" s="156">
        <f>IF('Parade Entries'!$G52="Just For Fun",'Parade Entries'!AF52,0)</f>
        <v>0</v>
      </c>
    </row>
    <row r="52" spans="2:30" ht="18" x14ac:dyDescent="0.25">
      <c r="B52" s="156">
        <f>IF('Parade Entries'!$G53="Just For Fun",'Parade Entries'!B53,0)</f>
        <v>0</v>
      </c>
      <c r="C52" s="233">
        <f>IF('Parade Entries'!$G53="Just For Fun",'Parade Entries'!E53,0)</f>
        <v>0</v>
      </c>
      <c r="D52" s="269">
        <f>IF('Parade Entries'!$G53="Just For Fun",'Parade Entries'!F53,0)</f>
        <v>0</v>
      </c>
      <c r="E52" s="156">
        <f>IF('Parade Entries'!$G53="Just For Fun",'Parade Entries'!G53,0)</f>
        <v>0</v>
      </c>
      <c r="F52" s="156">
        <f>IF('Parade Entries'!$G53="Just For Fun",'Parade Entries'!H53,0)</f>
        <v>0</v>
      </c>
      <c r="G52" s="156">
        <f>IF('Parade Entries'!$G53="Just For Fun",'Parade Entries'!I53,0)</f>
        <v>0</v>
      </c>
      <c r="H52" s="156">
        <f>IF('Parade Entries'!$G53="Just For Fun",'Parade Entries'!J53,0)</f>
        <v>0</v>
      </c>
      <c r="I52" s="268">
        <f>IF('Parade Entries'!$G53="Just For Fun",'Parade Entries'!K53,0)</f>
        <v>0</v>
      </c>
      <c r="J52" s="156">
        <f>IF('Parade Entries'!$G53="Just For Fun",'Parade Entries'!L53,0)</f>
        <v>0</v>
      </c>
      <c r="K52" s="156">
        <f>IF('Parade Entries'!$G53="Just For Fun",'Parade Entries'!M53,0)</f>
        <v>0</v>
      </c>
      <c r="L52" s="156">
        <f>IF('Parade Entries'!$G53="Just For Fun",'Parade Entries'!N53,0)</f>
        <v>0</v>
      </c>
      <c r="M52" s="156">
        <f>IF('Parade Entries'!$G53="Just For Fun",'Parade Entries'!O53,0)</f>
        <v>0</v>
      </c>
      <c r="N52" s="156">
        <f>IF('Parade Entries'!$G53="Just For Fun",'Parade Entries'!P53,0)</f>
        <v>0</v>
      </c>
      <c r="O52" s="156">
        <f>IF('Parade Entries'!$G53="Just For Fun",'Parade Entries'!Q53,0)</f>
        <v>0</v>
      </c>
      <c r="P52" s="156">
        <f>IF('Parade Entries'!$G53="Just For Fun",'Parade Entries'!R53,0)</f>
        <v>0</v>
      </c>
      <c r="Q52" s="156">
        <f>IF('Parade Entries'!$G53="Just For Fun",'Parade Entries'!S53,0)</f>
        <v>0</v>
      </c>
      <c r="R52" s="156">
        <f>IF('Parade Entries'!$G53="Just For Fun",'Parade Entries'!T53,0)</f>
        <v>0</v>
      </c>
      <c r="S52" s="271">
        <f>IF('Parade Entries'!$G53="Just For Fun",'Parade Entries'!U53,0)</f>
        <v>0</v>
      </c>
      <c r="T52" s="271">
        <f>IF('Parade Entries'!$G53="Just For Fun",'Parade Entries'!W53,0)</f>
        <v>0</v>
      </c>
      <c r="U52" s="271">
        <f>IF('Parade Entries'!$G53="Just For Fun",'Parade Entries'!X53,0)</f>
        <v>0</v>
      </c>
      <c r="V52" s="271">
        <f>IF('Parade Entries'!$G53="Just For Fun",'Parade Entries'!V53,0)</f>
        <v>0</v>
      </c>
      <c r="W52" s="272">
        <f>IF('Parade Entries'!$G53="Just For Fun",'Parade Entries'!Y53,0)</f>
        <v>0</v>
      </c>
      <c r="X52" s="271">
        <f>IF('Parade Entries'!$G53="Just For Fun",'Parade Entries'!Z53,0)</f>
        <v>0</v>
      </c>
      <c r="Y52" s="272">
        <f>IF('Parade Entries'!$G53="Just For Fun",'Parade Entries'!AA53,0)</f>
        <v>0</v>
      </c>
      <c r="Z52" s="271">
        <f>IF('Parade Entries'!$G53="Just For Fun",'Parade Entries'!AB53,0)</f>
        <v>0</v>
      </c>
      <c r="AA52" s="272">
        <f>IF('Parade Entries'!$G53="Just For Fun",'Parade Entries'!AC53,0)</f>
        <v>0</v>
      </c>
      <c r="AB52" s="156">
        <f>IF('Parade Entries'!$G53="Just For Fun",'Parade Entries'!AD53,0)</f>
        <v>0</v>
      </c>
      <c r="AC52" s="156">
        <f>IF('Parade Entries'!$G53="Just For Fun",'Parade Entries'!AE53,0)</f>
        <v>0</v>
      </c>
      <c r="AD52" s="156">
        <f>IF('Parade Entries'!$G53="Just For Fun",'Parade Entries'!AF53,0)</f>
        <v>0</v>
      </c>
    </row>
    <row r="53" spans="2:30" ht="18" x14ac:dyDescent="0.25">
      <c r="B53" s="156">
        <f>IF('Parade Entries'!$G54="Just For Fun",'Parade Entries'!B54,0)</f>
        <v>0</v>
      </c>
      <c r="C53" s="233">
        <f>IF('Parade Entries'!$G54="Just For Fun",'Parade Entries'!E54,0)</f>
        <v>0</v>
      </c>
      <c r="D53" s="269">
        <f>IF('Parade Entries'!$G54="Just For Fun",'Parade Entries'!F54,0)</f>
        <v>0</v>
      </c>
      <c r="E53" s="156">
        <f>IF('Parade Entries'!$G54="Just For Fun",'Parade Entries'!G54,0)</f>
        <v>0</v>
      </c>
      <c r="F53" s="156">
        <f>IF('Parade Entries'!$G54="Just For Fun",'Parade Entries'!H54,0)</f>
        <v>0</v>
      </c>
      <c r="G53" s="156">
        <f>IF('Parade Entries'!$G54="Just For Fun",'Parade Entries'!I54,0)</f>
        <v>0</v>
      </c>
      <c r="H53" s="156">
        <f>IF('Parade Entries'!$G54="Just For Fun",'Parade Entries'!J54,0)</f>
        <v>0</v>
      </c>
      <c r="I53" s="268">
        <f>IF('Parade Entries'!$G54="Just For Fun",'Parade Entries'!K54,0)</f>
        <v>0</v>
      </c>
      <c r="J53" s="156">
        <f>IF('Parade Entries'!$G54="Just For Fun",'Parade Entries'!L54,0)</f>
        <v>0</v>
      </c>
      <c r="K53" s="156">
        <f>IF('Parade Entries'!$G54="Just For Fun",'Parade Entries'!M54,0)</f>
        <v>0</v>
      </c>
      <c r="L53" s="156">
        <f>IF('Parade Entries'!$G54="Just For Fun",'Parade Entries'!N54,0)</f>
        <v>0</v>
      </c>
      <c r="M53" s="156">
        <f>IF('Parade Entries'!$G54="Just For Fun",'Parade Entries'!O54,0)</f>
        <v>0</v>
      </c>
      <c r="N53" s="156">
        <f>IF('Parade Entries'!$G54="Just For Fun",'Parade Entries'!P54,0)</f>
        <v>0</v>
      </c>
      <c r="O53" s="156">
        <f>IF('Parade Entries'!$G54="Just For Fun",'Parade Entries'!Q54,0)</f>
        <v>0</v>
      </c>
      <c r="P53" s="156">
        <f>IF('Parade Entries'!$G54="Just For Fun",'Parade Entries'!R54,0)</f>
        <v>0</v>
      </c>
      <c r="Q53" s="156">
        <f>IF('Parade Entries'!$G54="Just For Fun",'Parade Entries'!S54,0)</f>
        <v>0</v>
      </c>
      <c r="R53" s="156">
        <f>IF('Parade Entries'!$G54="Just For Fun",'Parade Entries'!T54,0)</f>
        <v>0</v>
      </c>
      <c r="S53" s="271">
        <f>IF('Parade Entries'!$G54="Just For Fun",'Parade Entries'!U54,0)</f>
        <v>0</v>
      </c>
      <c r="T53" s="271">
        <f>IF('Parade Entries'!$G54="Just For Fun",'Parade Entries'!W54,0)</f>
        <v>0</v>
      </c>
      <c r="U53" s="271">
        <f>IF('Parade Entries'!$G54="Just For Fun",'Parade Entries'!X54,0)</f>
        <v>0</v>
      </c>
      <c r="V53" s="271">
        <f>IF('Parade Entries'!$G54="Just For Fun",'Parade Entries'!V54,0)</f>
        <v>0</v>
      </c>
      <c r="W53" s="272">
        <f>IF('Parade Entries'!$G54="Just For Fun",'Parade Entries'!Y54,0)</f>
        <v>0</v>
      </c>
      <c r="X53" s="271">
        <f>IF('Parade Entries'!$G54="Just For Fun",'Parade Entries'!Z54,0)</f>
        <v>0</v>
      </c>
      <c r="Y53" s="272">
        <f>IF('Parade Entries'!$G54="Just For Fun",'Parade Entries'!AA54,0)</f>
        <v>0</v>
      </c>
      <c r="Z53" s="271">
        <f>IF('Parade Entries'!$G54="Just For Fun",'Parade Entries'!AB54,0)</f>
        <v>0</v>
      </c>
      <c r="AA53" s="272">
        <f>IF('Parade Entries'!$G54="Just For Fun",'Parade Entries'!AC54,0)</f>
        <v>0</v>
      </c>
      <c r="AB53" s="156">
        <f>IF('Parade Entries'!$G54="Just For Fun",'Parade Entries'!AD54,0)</f>
        <v>0</v>
      </c>
      <c r="AC53" s="156">
        <f>IF('Parade Entries'!$G54="Just For Fun",'Parade Entries'!AE54,0)</f>
        <v>0</v>
      </c>
      <c r="AD53" s="156">
        <f>IF('Parade Entries'!$G54="Just For Fun",'Parade Entries'!AF54,0)</f>
        <v>0</v>
      </c>
    </row>
    <row r="54" spans="2:30" ht="18" x14ac:dyDescent="0.25">
      <c r="B54" s="156">
        <f>IF('Parade Entries'!$G55="Just For Fun",'Parade Entries'!B55,0)</f>
        <v>0</v>
      </c>
      <c r="C54" s="233">
        <f>IF('Parade Entries'!$G55="Just For Fun",'Parade Entries'!E55,0)</f>
        <v>0</v>
      </c>
      <c r="D54" s="269">
        <f>IF('Parade Entries'!$G55="Just For Fun",'Parade Entries'!F55,0)</f>
        <v>0</v>
      </c>
      <c r="E54" s="156">
        <f>IF('Parade Entries'!$G55="Just For Fun",'Parade Entries'!G55,0)</f>
        <v>0</v>
      </c>
      <c r="F54" s="156">
        <f>IF('Parade Entries'!$G55="Just For Fun",'Parade Entries'!H55,0)</f>
        <v>0</v>
      </c>
      <c r="G54" s="156">
        <f>IF('Parade Entries'!$G55="Just For Fun",'Parade Entries'!I55,0)</f>
        <v>0</v>
      </c>
      <c r="H54" s="156">
        <f>IF('Parade Entries'!$G55="Just For Fun",'Parade Entries'!J55,0)</f>
        <v>0</v>
      </c>
      <c r="I54" s="268">
        <f>IF('Parade Entries'!$G55="Just For Fun",'Parade Entries'!K55,0)</f>
        <v>0</v>
      </c>
      <c r="J54" s="156">
        <f>IF('Parade Entries'!$G55="Just For Fun",'Parade Entries'!L55,0)</f>
        <v>0</v>
      </c>
      <c r="K54" s="156">
        <f>IF('Parade Entries'!$G55="Just For Fun",'Parade Entries'!M55,0)</f>
        <v>0</v>
      </c>
      <c r="L54" s="156">
        <f>IF('Parade Entries'!$G55="Just For Fun",'Parade Entries'!N55,0)</f>
        <v>0</v>
      </c>
      <c r="M54" s="156">
        <f>IF('Parade Entries'!$G55="Just For Fun",'Parade Entries'!O55,0)</f>
        <v>0</v>
      </c>
      <c r="N54" s="156">
        <f>IF('Parade Entries'!$G55="Just For Fun",'Parade Entries'!P55,0)</f>
        <v>0</v>
      </c>
      <c r="O54" s="156">
        <f>IF('Parade Entries'!$G55="Just For Fun",'Parade Entries'!Q55,0)</f>
        <v>0</v>
      </c>
      <c r="P54" s="156">
        <f>IF('Parade Entries'!$G55="Just For Fun",'Parade Entries'!R55,0)</f>
        <v>0</v>
      </c>
      <c r="Q54" s="156">
        <f>IF('Parade Entries'!$G55="Just For Fun",'Parade Entries'!S55,0)</f>
        <v>0</v>
      </c>
      <c r="R54" s="156">
        <f>IF('Parade Entries'!$G55="Just For Fun",'Parade Entries'!T55,0)</f>
        <v>0</v>
      </c>
      <c r="S54" s="271">
        <f>IF('Parade Entries'!$G55="Just For Fun",'Parade Entries'!U55,0)</f>
        <v>0</v>
      </c>
      <c r="T54" s="271">
        <f>IF('Parade Entries'!$G55="Just For Fun",'Parade Entries'!W55,0)</f>
        <v>0</v>
      </c>
      <c r="U54" s="271">
        <f>IF('Parade Entries'!$G55="Just For Fun",'Parade Entries'!X55,0)</f>
        <v>0</v>
      </c>
      <c r="V54" s="271">
        <f>IF('Parade Entries'!$G55="Just For Fun",'Parade Entries'!V55,0)</f>
        <v>0</v>
      </c>
      <c r="W54" s="272">
        <f>IF('Parade Entries'!$G55="Just For Fun",'Parade Entries'!Y55,0)</f>
        <v>0</v>
      </c>
      <c r="X54" s="271">
        <f>IF('Parade Entries'!$G55="Just For Fun",'Parade Entries'!Z55,0)</f>
        <v>0</v>
      </c>
      <c r="Y54" s="272">
        <f>IF('Parade Entries'!$G55="Just For Fun",'Parade Entries'!AA55,0)</f>
        <v>0</v>
      </c>
      <c r="Z54" s="271">
        <f>IF('Parade Entries'!$G55="Just For Fun",'Parade Entries'!AB55,0)</f>
        <v>0</v>
      </c>
      <c r="AA54" s="272">
        <f>IF('Parade Entries'!$G55="Just For Fun",'Parade Entries'!AC55,0)</f>
        <v>0</v>
      </c>
      <c r="AB54" s="156">
        <f>IF('Parade Entries'!$G55="Just For Fun",'Parade Entries'!AD55,0)</f>
        <v>0</v>
      </c>
      <c r="AC54" s="156">
        <f>IF('Parade Entries'!$G55="Just For Fun",'Parade Entries'!AE55,0)</f>
        <v>0</v>
      </c>
      <c r="AD54" s="156">
        <f>IF('Parade Entries'!$G55="Just For Fun",'Parade Entries'!AF55,0)</f>
        <v>0</v>
      </c>
    </row>
    <row r="55" spans="2:30" ht="18" x14ac:dyDescent="0.25">
      <c r="B55" s="156">
        <f>IF('Parade Entries'!$G56="Just For Fun",'Parade Entries'!B56,0)</f>
        <v>0</v>
      </c>
      <c r="C55" s="233">
        <f>IF('Parade Entries'!$G56="Just For Fun",'Parade Entries'!E56,0)</f>
        <v>0</v>
      </c>
      <c r="D55" s="269">
        <f>IF('Parade Entries'!$G56="Just For Fun",'Parade Entries'!F56,0)</f>
        <v>0</v>
      </c>
      <c r="E55" s="156">
        <f>IF('Parade Entries'!$G56="Just For Fun",'Parade Entries'!G56,0)</f>
        <v>0</v>
      </c>
      <c r="F55" s="156">
        <f>IF('Parade Entries'!$G56="Just For Fun",'Parade Entries'!H56,0)</f>
        <v>0</v>
      </c>
      <c r="G55" s="156">
        <f>IF('Parade Entries'!$G56="Just For Fun",'Parade Entries'!I56,0)</f>
        <v>0</v>
      </c>
      <c r="H55" s="156">
        <f>IF('Parade Entries'!$G56="Just For Fun",'Parade Entries'!J56,0)</f>
        <v>0</v>
      </c>
      <c r="I55" s="268">
        <f>IF('Parade Entries'!$G56="Just For Fun",'Parade Entries'!K56,0)</f>
        <v>0</v>
      </c>
      <c r="J55" s="156">
        <f>IF('Parade Entries'!$G56="Just For Fun",'Parade Entries'!L56,0)</f>
        <v>0</v>
      </c>
      <c r="K55" s="156">
        <f>IF('Parade Entries'!$G56="Just For Fun",'Parade Entries'!M56,0)</f>
        <v>0</v>
      </c>
      <c r="L55" s="156">
        <f>IF('Parade Entries'!$G56="Just For Fun",'Parade Entries'!N56,0)</f>
        <v>0</v>
      </c>
      <c r="M55" s="156">
        <f>IF('Parade Entries'!$G56="Just For Fun",'Parade Entries'!O56,0)</f>
        <v>0</v>
      </c>
      <c r="N55" s="156">
        <f>IF('Parade Entries'!$G56="Just For Fun",'Parade Entries'!P56,0)</f>
        <v>0</v>
      </c>
      <c r="O55" s="156">
        <f>IF('Parade Entries'!$G56="Just For Fun",'Parade Entries'!Q56,0)</f>
        <v>0</v>
      </c>
      <c r="P55" s="156">
        <f>IF('Parade Entries'!$G56="Just For Fun",'Parade Entries'!R56,0)</f>
        <v>0</v>
      </c>
      <c r="Q55" s="156">
        <f>IF('Parade Entries'!$G56="Just For Fun",'Parade Entries'!S56,0)</f>
        <v>0</v>
      </c>
      <c r="R55" s="156">
        <f>IF('Parade Entries'!$G56="Just For Fun",'Parade Entries'!T56,0)</f>
        <v>0</v>
      </c>
      <c r="S55" s="271">
        <f>IF('Parade Entries'!$G56="Just For Fun",'Parade Entries'!U56,0)</f>
        <v>0</v>
      </c>
      <c r="T55" s="271">
        <f>IF('Parade Entries'!$G56="Just For Fun",'Parade Entries'!W56,0)</f>
        <v>0</v>
      </c>
      <c r="U55" s="271">
        <f>IF('Parade Entries'!$G56="Just For Fun",'Parade Entries'!X56,0)</f>
        <v>0</v>
      </c>
      <c r="V55" s="271">
        <f>IF('Parade Entries'!$G56="Just For Fun",'Parade Entries'!V56,0)</f>
        <v>0</v>
      </c>
      <c r="W55" s="272">
        <f>IF('Parade Entries'!$G56="Just For Fun",'Parade Entries'!Y56,0)</f>
        <v>0</v>
      </c>
      <c r="X55" s="271">
        <f>IF('Parade Entries'!$G56="Just For Fun",'Parade Entries'!Z56,0)</f>
        <v>0</v>
      </c>
      <c r="Y55" s="272">
        <f>IF('Parade Entries'!$G56="Just For Fun",'Parade Entries'!AA56,0)</f>
        <v>0</v>
      </c>
      <c r="Z55" s="271">
        <f>IF('Parade Entries'!$G56="Just For Fun",'Parade Entries'!AB56,0)</f>
        <v>0</v>
      </c>
      <c r="AA55" s="272">
        <f>IF('Parade Entries'!$G56="Just For Fun",'Parade Entries'!AC56,0)</f>
        <v>0</v>
      </c>
      <c r="AB55" s="156">
        <f>IF('Parade Entries'!$G56="Just For Fun",'Parade Entries'!AD56,0)</f>
        <v>0</v>
      </c>
      <c r="AC55" s="156">
        <f>IF('Parade Entries'!$G56="Just For Fun",'Parade Entries'!AE56,0)</f>
        <v>0</v>
      </c>
      <c r="AD55" s="156">
        <f>IF('Parade Entries'!$G56="Just For Fun",'Parade Entries'!AF56,0)</f>
        <v>0</v>
      </c>
    </row>
    <row r="56" spans="2:30" ht="18" x14ac:dyDescent="0.25">
      <c r="B56" s="156">
        <f>IF('Parade Entries'!$G57="Just For Fun",'Parade Entries'!B57,0)</f>
        <v>0</v>
      </c>
      <c r="C56" s="233">
        <f>IF('Parade Entries'!$G57="Just For Fun",'Parade Entries'!E57,0)</f>
        <v>0</v>
      </c>
      <c r="D56" s="269">
        <f>IF('Parade Entries'!$G57="Just For Fun",'Parade Entries'!F57,0)</f>
        <v>0</v>
      </c>
      <c r="E56" s="156">
        <f>IF('Parade Entries'!$G57="Just For Fun",'Parade Entries'!G57,0)</f>
        <v>0</v>
      </c>
      <c r="F56" s="156">
        <f>IF('Parade Entries'!$G57="Just For Fun",'Parade Entries'!H57,0)</f>
        <v>0</v>
      </c>
      <c r="G56" s="156">
        <f>IF('Parade Entries'!$G57="Just For Fun",'Parade Entries'!I57,0)</f>
        <v>0</v>
      </c>
      <c r="H56" s="156">
        <f>IF('Parade Entries'!$G57="Just For Fun",'Parade Entries'!J57,0)</f>
        <v>0</v>
      </c>
      <c r="I56" s="268">
        <f>IF('Parade Entries'!$G57="Just For Fun",'Parade Entries'!K57,0)</f>
        <v>0</v>
      </c>
      <c r="J56" s="156">
        <f>IF('Parade Entries'!$G57="Just For Fun",'Parade Entries'!L57,0)</f>
        <v>0</v>
      </c>
      <c r="K56" s="156">
        <f>IF('Parade Entries'!$G57="Just For Fun",'Parade Entries'!M57,0)</f>
        <v>0</v>
      </c>
      <c r="L56" s="156">
        <f>IF('Parade Entries'!$G57="Just For Fun",'Parade Entries'!N57,0)</f>
        <v>0</v>
      </c>
      <c r="M56" s="156">
        <f>IF('Parade Entries'!$G57="Just For Fun",'Parade Entries'!O57,0)</f>
        <v>0</v>
      </c>
      <c r="N56" s="156">
        <f>IF('Parade Entries'!$G57="Just For Fun",'Parade Entries'!P57,0)</f>
        <v>0</v>
      </c>
      <c r="O56" s="156">
        <f>IF('Parade Entries'!$G57="Just For Fun",'Parade Entries'!Q57,0)</f>
        <v>0</v>
      </c>
      <c r="P56" s="156">
        <f>IF('Parade Entries'!$G57="Just For Fun",'Parade Entries'!R57,0)</f>
        <v>0</v>
      </c>
      <c r="Q56" s="156">
        <f>IF('Parade Entries'!$G57="Just For Fun",'Parade Entries'!S57,0)</f>
        <v>0</v>
      </c>
      <c r="R56" s="156">
        <f>IF('Parade Entries'!$G57="Just For Fun",'Parade Entries'!T57,0)</f>
        <v>0</v>
      </c>
      <c r="S56" s="271">
        <f>IF('Parade Entries'!$G57="Just For Fun",'Parade Entries'!U57,0)</f>
        <v>0</v>
      </c>
      <c r="T56" s="271">
        <f>IF('Parade Entries'!$G57="Just For Fun",'Parade Entries'!W57,0)</f>
        <v>0</v>
      </c>
      <c r="U56" s="271">
        <f>IF('Parade Entries'!$G57="Just For Fun",'Parade Entries'!X57,0)</f>
        <v>0</v>
      </c>
      <c r="V56" s="271">
        <f>IF('Parade Entries'!$G57="Just For Fun",'Parade Entries'!V57,0)</f>
        <v>0</v>
      </c>
      <c r="W56" s="272">
        <f>IF('Parade Entries'!$G57="Just For Fun",'Parade Entries'!Y57,0)</f>
        <v>0</v>
      </c>
      <c r="X56" s="271">
        <f>IF('Parade Entries'!$G57="Just For Fun",'Parade Entries'!Z57,0)</f>
        <v>0</v>
      </c>
      <c r="Y56" s="272">
        <f>IF('Parade Entries'!$G57="Just For Fun",'Parade Entries'!AA57,0)</f>
        <v>0</v>
      </c>
      <c r="Z56" s="271">
        <f>IF('Parade Entries'!$G57="Just For Fun",'Parade Entries'!AB57,0)</f>
        <v>0</v>
      </c>
      <c r="AA56" s="272">
        <f>IF('Parade Entries'!$G57="Just For Fun",'Parade Entries'!AC57,0)</f>
        <v>0</v>
      </c>
      <c r="AB56" s="156">
        <f>IF('Parade Entries'!$G57="Just For Fun",'Parade Entries'!AD57,0)</f>
        <v>0</v>
      </c>
      <c r="AC56" s="156">
        <f>IF('Parade Entries'!$G57="Just For Fun",'Parade Entries'!AE57,0)</f>
        <v>0</v>
      </c>
      <c r="AD56" s="156">
        <f>IF('Parade Entries'!$G57="Just For Fun",'Parade Entries'!AF57,0)</f>
        <v>0</v>
      </c>
    </row>
    <row r="57" spans="2:30" ht="18" x14ac:dyDescent="0.25">
      <c r="B57" s="156">
        <f>IF('Parade Entries'!$G58="Just For Fun",'Parade Entries'!B58,0)</f>
        <v>0</v>
      </c>
      <c r="C57" s="233">
        <f>IF('Parade Entries'!$G58="Just For Fun",'Parade Entries'!E58,0)</f>
        <v>0</v>
      </c>
      <c r="D57" s="269">
        <f>IF('Parade Entries'!$G58="Just For Fun",'Parade Entries'!F58,0)</f>
        <v>0</v>
      </c>
      <c r="E57" s="156">
        <f>IF('Parade Entries'!$G58="Just For Fun",'Parade Entries'!G58,0)</f>
        <v>0</v>
      </c>
      <c r="F57" s="156">
        <f>IF('Parade Entries'!$G58="Just For Fun",'Parade Entries'!H58,0)</f>
        <v>0</v>
      </c>
      <c r="G57" s="156">
        <f>IF('Parade Entries'!$G58="Just For Fun",'Parade Entries'!I58,0)</f>
        <v>0</v>
      </c>
      <c r="H57" s="156">
        <f>IF('Parade Entries'!$G58="Just For Fun",'Parade Entries'!J58,0)</f>
        <v>0</v>
      </c>
      <c r="I57" s="268">
        <f>IF('Parade Entries'!$G58="Just For Fun",'Parade Entries'!K58,0)</f>
        <v>0</v>
      </c>
      <c r="J57" s="156">
        <f>IF('Parade Entries'!$G58="Just For Fun",'Parade Entries'!L58,0)</f>
        <v>0</v>
      </c>
      <c r="K57" s="156">
        <f>IF('Parade Entries'!$G58="Just For Fun",'Parade Entries'!M58,0)</f>
        <v>0</v>
      </c>
      <c r="L57" s="156">
        <f>IF('Parade Entries'!$G58="Just For Fun",'Parade Entries'!N58,0)</f>
        <v>0</v>
      </c>
      <c r="M57" s="156">
        <f>IF('Parade Entries'!$G58="Just For Fun",'Parade Entries'!O58,0)</f>
        <v>0</v>
      </c>
      <c r="N57" s="156">
        <f>IF('Parade Entries'!$G58="Just For Fun",'Parade Entries'!P58,0)</f>
        <v>0</v>
      </c>
      <c r="O57" s="156">
        <f>IF('Parade Entries'!$G58="Just For Fun",'Parade Entries'!Q58,0)</f>
        <v>0</v>
      </c>
      <c r="P57" s="156">
        <f>IF('Parade Entries'!$G58="Just For Fun",'Parade Entries'!R58,0)</f>
        <v>0</v>
      </c>
      <c r="Q57" s="156">
        <f>IF('Parade Entries'!$G58="Just For Fun",'Parade Entries'!S58,0)</f>
        <v>0</v>
      </c>
      <c r="R57" s="156">
        <f>IF('Parade Entries'!$G58="Just For Fun",'Parade Entries'!T58,0)</f>
        <v>0</v>
      </c>
      <c r="S57" s="271">
        <f>IF('Parade Entries'!$G58="Just For Fun",'Parade Entries'!U58,0)</f>
        <v>0</v>
      </c>
      <c r="T57" s="271">
        <f>IF('Parade Entries'!$G58="Just For Fun",'Parade Entries'!W58,0)</f>
        <v>0</v>
      </c>
      <c r="U57" s="271">
        <f>IF('Parade Entries'!$G58="Just For Fun",'Parade Entries'!X58,0)</f>
        <v>0</v>
      </c>
      <c r="V57" s="271">
        <f>IF('Parade Entries'!$G58="Just For Fun",'Parade Entries'!V58,0)</f>
        <v>0</v>
      </c>
      <c r="W57" s="272">
        <f>IF('Parade Entries'!$G58="Just For Fun",'Parade Entries'!Y58,0)</f>
        <v>0</v>
      </c>
      <c r="X57" s="271">
        <f>IF('Parade Entries'!$G58="Just For Fun",'Parade Entries'!Z58,0)</f>
        <v>0</v>
      </c>
      <c r="Y57" s="272">
        <f>IF('Parade Entries'!$G58="Just For Fun",'Parade Entries'!AA58,0)</f>
        <v>0</v>
      </c>
      <c r="Z57" s="271">
        <f>IF('Parade Entries'!$G58="Just For Fun",'Parade Entries'!AB58,0)</f>
        <v>0</v>
      </c>
      <c r="AA57" s="272">
        <f>IF('Parade Entries'!$G58="Just For Fun",'Parade Entries'!AC58,0)</f>
        <v>0</v>
      </c>
      <c r="AB57" s="156">
        <f>IF('Parade Entries'!$G58="Just For Fun",'Parade Entries'!AD58,0)</f>
        <v>0</v>
      </c>
      <c r="AC57" s="156">
        <f>IF('Parade Entries'!$G58="Just For Fun",'Parade Entries'!AE58,0)</f>
        <v>0</v>
      </c>
      <c r="AD57" s="156">
        <f>IF('Parade Entries'!$G58="Just For Fun",'Parade Entries'!AF58,0)</f>
        <v>0</v>
      </c>
    </row>
    <row r="58" spans="2:30" ht="18" x14ac:dyDescent="0.25">
      <c r="B58" s="156">
        <f>IF('Parade Entries'!$G59="Just For Fun",'Parade Entries'!B59,0)</f>
        <v>0</v>
      </c>
      <c r="C58" s="233">
        <f>IF('Parade Entries'!$G59="Just For Fun",'Parade Entries'!E59,0)</f>
        <v>0</v>
      </c>
      <c r="D58" s="269">
        <f>IF('Parade Entries'!$G59="Just For Fun",'Parade Entries'!F59,0)</f>
        <v>0</v>
      </c>
      <c r="E58" s="156">
        <f>IF('Parade Entries'!$G59="Just For Fun",'Parade Entries'!G59,0)</f>
        <v>0</v>
      </c>
      <c r="F58" s="156">
        <f>IF('Parade Entries'!$G59="Just For Fun",'Parade Entries'!H59,0)</f>
        <v>0</v>
      </c>
      <c r="G58" s="156">
        <f>IF('Parade Entries'!$G59="Just For Fun",'Parade Entries'!I59,0)</f>
        <v>0</v>
      </c>
      <c r="H58" s="156">
        <f>IF('Parade Entries'!$G59="Just For Fun",'Parade Entries'!J59,0)</f>
        <v>0</v>
      </c>
      <c r="I58" s="268">
        <f>IF('Parade Entries'!$G59="Just For Fun",'Parade Entries'!K59,0)</f>
        <v>0</v>
      </c>
      <c r="J58" s="156">
        <f>IF('Parade Entries'!$G59="Just For Fun",'Parade Entries'!L59,0)</f>
        <v>0</v>
      </c>
      <c r="K58" s="156">
        <f>IF('Parade Entries'!$G59="Just For Fun",'Parade Entries'!M59,0)</f>
        <v>0</v>
      </c>
      <c r="L58" s="156">
        <f>IF('Parade Entries'!$G59="Just For Fun",'Parade Entries'!N59,0)</f>
        <v>0</v>
      </c>
      <c r="M58" s="156">
        <f>IF('Parade Entries'!$G59="Just For Fun",'Parade Entries'!O59,0)</f>
        <v>0</v>
      </c>
      <c r="N58" s="156">
        <f>IF('Parade Entries'!$G59="Just For Fun",'Parade Entries'!P59,0)</f>
        <v>0</v>
      </c>
      <c r="O58" s="156">
        <f>IF('Parade Entries'!$G59="Just For Fun",'Parade Entries'!Q59,0)</f>
        <v>0</v>
      </c>
      <c r="P58" s="156">
        <f>IF('Parade Entries'!$G59="Just For Fun",'Parade Entries'!R59,0)</f>
        <v>0</v>
      </c>
      <c r="Q58" s="156">
        <f>IF('Parade Entries'!$G59="Just For Fun",'Parade Entries'!S59,0)</f>
        <v>0</v>
      </c>
      <c r="R58" s="156">
        <f>IF('Parade Entries'!$G59="Just For Fun",'Parade Entries'!T59,0)</f>
        <v>0</v>
      </c>
      <c r="S58" s="271">
        <f>IF('Parade Entries'!$G59="Just For Fun",'Parade Entries'!U59,0)</f>
        <v>0</v>
      </c>
      <c r="T58" s="271">
        <f>IF('Parade Entries'!$G59="Just For Fun",'Parade Entries'!W59,0)</f>
        <v>0</v>
      </c>
      <c r="U58" s="271">
        <f>IF('Parade Entries'!$G59="Just For Fun",'Parade Entries'!X59,0)</f>
        <v>0</v>
      </c>
      <c r="V58" s="271">
        <f>IF('Parade Entries'!$G59="Just For Fun",'Parade Entries'!V59,0)</f>
        <v>0</v>
      </c>
      <c r="W58" s="272">
        <f>IF('Parade Entries'!$G59="Just For Fun",'Parade Entries'!Y59,0)</f>
        <v>0</v>
      </c>
      <c r="X58" s="271">
        <f>IF('Parade Entries'!$G59="Just For Fun",'Parade Entries'!Z59,0)</f>
        <v>0</v>
      </c>
      <c r="Y58" s="272">
        <f>IF('Parade Entries'!$G59="Just For Fun",'Parade Entries'!AA59,0)</f>
        <v>0</v>
      </c>
      <c r="Z58" s="271">
        <f>IF('Parade Entries'!$G59="Just For Fun",'Parade Entries'!AB59,0)</f>
        <v>0</v>
      </c>
      <c r="AA58" s="272">
        <f>IF('Parade Entries'!$G59="Just For Fun",'Parade Entries'!AC59,0)</f>
        <v>0</v>
      </c>
      <c r="AB58" s="156">
        <f>IF('Parade Entries'!$G59="Just For Fun",'Parade Entries'!AD59,0)</f>
        <v>0</v>
      </c>
      <c r="AC58" s="156">
        <f>IF('Parade Entries'!$G59="Just For Fun",'Parade Entries'!AE59,0)</f>
        <v>0</v>
      </c>
      <c r="AD58" s="156">
        <f>IF('Parade Entries'!$G59="Just For Fun",'Parade Entries'!AF59,0)</f>
        <v>0</v>
      </c>
    </row>
    <row r="59" spans="2:30" ht="18" x14ac:dyDescent="0.25">
      <c r="B59" s="156">
        <f>IF('Parade Entries'!$G60="Just For Fun",'Parade Entries'!B60,0)</f>
        <v>0</v>
      </c>
      <c r="C59" s="233">
        <f>IF('Parade Entries'!$G60="Just For Fun",'Parade Entries'!E60,0)</f>
        <v>0</v>
      </c>
      <c r="D59" s="269">
        <f>IF('Parade Entries'!$G60="Just For Fun",'Parade Entries'!F60,0)</f>
        <v>0</v>
      </c>
      <c r="E59" s="156">
        <f>IF('Parade Entries'!$G60="Just For Fun",'Parade Entries'!G60,0)</f>
        <v>0</v>
      </c>
      <c r="F59" s="156">
        <f>IF('Parade Entries'!$G60="Just For Fun",'Parade Entries'!H60,0)</f>
        <v>0</v>
      </c>
      <c r="G59" s="156">
        <f>IF('Parade Entries'!$G60="Just For Fun",'Parade Entries'!I60,0)</f>
        <v>0</v>
      </c>
      <c r="H59" s="156">
        <f>IF('Parade Entries'!$G60="Just For Fun",'Parade Entries'!J60,0)</f>
        <v>0</v>
      </c>
      <c r="I59" s="268">
        <f>IF('Parade Entries'!$G60="Just For Fun",'Parade Entries'!K60,0)</f>
        <v>0</v>
      </c>
      <c r="J59" s="156">
        <f>IF('Parade Entries'!$G60="Just For Fun",'Parade Entries'!L60,0)</f>
        <v>0</v>
      </c>
      <c r="K59" s="156">
        <f>IF('Parade Entries'!$G60="Just For Fun",'Parade Entries'!M60,0)</f>
        <v>0</v>
      </c>
      <c r="L59" s="156">
        <f>IF('Parade Entries'!$G60="Just For Fun",'Parade Entries'!N60,0)</f>
        <v>0</v>
      </c>
      <c r="M59" s="156">
        <f>IF('Parade Entries'!$G60="Just For Fun",'Parade Entries'!O60,0)</f>
        <v>0</v>
      </c>
      <c r="N59" s="156">
        <f>IF('Parade Entries'!$G60="Just For Fun",'Parade Entries'!P60,0)</f>
        <v>0</v>
      </c>
      <c r="O59" s="156">
        <f>IF('Parade Entries'!$G60="Just For Fun",'Parade Entries'!Q60,0)</f>
        <v>0</v>
      </c>
      <c r="P59" s="156">
        <f>IF('Parade Entries'!$G60="Just For Fun",'Parade Entries'!R60,0)</f>
        <v>0</v>
      </c>
      <c r="Q59" s="156">
        <f>IF('Parade Entries'!$G60="Just For Fun",'Parade Entries'!S60,0)</f>
        <v>0</v>
      </c>
      <c r="R59" s="156">
        <f>IF('Parade Entries'!$G60="Just For Fun",'Parade Entries'!T60,0)</f>
        <v>0</v>
      </c>
      <c r="S59" s="271">
        <f>IF('Parade Entries'!$G60="Just For Fun",'Parade Entries'!U60,0)</f>
        <v>0</v>
      </c>
      <c r="T59" s="271">
        <f>IF('Parade Entries'!$G60="Just For Fun",'Parade Entries'!W60,0)</f>
        <v>0</v>
      </c>
      <c r="U59" s="271">
        <f>IF('Parade Entries'!$G60="Just For Fun",'Parade Entries'!X60,0)</f>
        <v>0</v>
      </c>
      <c r="V59" s="271">
        <f>IF('Parade Entries'!$G60="Just For Fun",'Parade Entries'!V60,0)</f>
        <v>0</v>
      </c>
      <c r="W59" s="272">
        <f>IF('Parade Entries'!$G60="Just For Fun",'Parade Entries'!Y60,0)</f>
        <v>0</v>
      </c>
      <c r="X59" s="271">
        <f>IF('Parade Entries'!$G60="Just For Fun",'Parade Entries'!Z60,0)</f>
        <v>0</v>
      </c>
      <c r="Y59" s="272">
        <f>IF('Parade Entries'!$G60="Just For Fun",'Parade Entries'!AA60,0)</f>
        <v>0</v>
      </c>
      <c r="Z59" s="271">
        <f>IF('Parade Entries'!$G60="Just For Fun",'Parade Entries'!AB60,0)</f>
        <v>0</v>
      </c>
      <c r="AA59" s="272">
        <f>IF('Parade Entries'!$G60="Just For Fun",'Parade Entries'!AC60,0)</f>
        <v>0</v>
      </c>
      <c r="AB59" s="156">
        <f>IF('Parade Entries'!$G60="Just For Fun",'Parade Entries'!AD60,0)</f>
        <v>0</v>
      </c>
      <c r="AC59" s="156">
        <f>IF('Parade Entries'!$G60="Just For Fun",'Parade Entries'!AE60,0)</f>
        <v>0</v>
      </c>
      <c r="AD59" s="156">
        <f>IF('Parade Entries'!$G60="Just For Fun",'Parade Entries'!AF60,0)</f>
        <v>0</v>
      </c>
    </row>
    <row r="60" spans="2:30" ht="18" x14ac:dyDescent="0.25">
      <c r="B60" s="156">
        <f>IF('Parade Entries'!$G61="Just For Fun",'Parade Entries'!B61,0)</f>
        <v>0</v>
      </c>
      <c r="C60" s="233">
        <f>IF('Parade Entries'!$G61="Just For Fun",'Parade Entries'!E61,0)</f>
        <v>0</v>
      </c>
      <c r="D60" s="269">
        <f>IF('Parade Entries'!$G61="Just For Fun",'Parade Entries'!F61,0)</f>
        <v>0</v>
      </c>
      <c r="E60" s="156">
        <f>IF('Parade Entries'!$G61="Just For Fun",'Parade Entries'!G61,0)</f>
        <v>0</v>
      </c>
      <c r="F60" s="156">
        <f>IF('Parade Entries'!$G61="Just For Fun",'Parade Entries'!H61,0)</f>
        <v>0</v>
      </c>
      <c r="G60" s="156">
        <f>IF('Parade Entries'!$G61="Just For Fun",'Parade Entries'!I61,0)</f>
        <v>0</v>
      </c>
      <c r="H60" s="156">
        <f>IF('Parade Entries'!$G61="Just For Fun",'Parade Entries'!J61,0)</f>
        <v>0</v>
      </c>
      <c r="I60" s="268">
        <f>IF('Parade Entries'!$G61="Just For Fun",'Parade Entries'!K61,0)</f>
        <v>0</v>
      </c>
      <c r="J60" s="156">
        <f>IF('Parade Entries'!$G61="Just For Fun",'Parade Entries'!L61,0)</f>
        <v>0</v>
      </c>
      <c r="K60" s="156">
        <f>IF('Parade Entries'!$G61="Just For Fun",'Parade Entries'!M61,0)</f>
        <v>0</v>
      </c>
      <c r="L60" s="156">
        <f>IF('Parade Entries'!$G61="Just For Fun",'Parade Entries'!N61,0)</f>
        <v>0</v>
      </c>
      <c r="M60" s="156">
        <f>IF('Parade Entries'!$G61="Just For Fun",'Parade Entries'!O61,0)</f>
        <v>0</v>
      </c>
      <c r="N60" s="156">
        <f>IF('Parade Entries'!$G61="Just For Fun",'Parade Entries'!P61,0)</f>
        <v>0</v>
      </c>
      <c r="O60" s="156">
        <f>IF('Parade Entries'!$G61="Just For Fun",'Parade Entries'!Q61,0)</f>
        <v>0</v>
      </c>
      <c r="P60" s="156">
        <f>IF('Parade Entries'!$G61="Just For Fun",'Parade Entries'!R61,0)</f>
        <v>0</v>
      </c>
      <c r="Q60" s="156">
        <f>IF('Parade Entries'!$G61="Just For Fun",'Parade Entries'!S61,0)</f>
        <v>0</v>
      </c>
      <c r="R60" s="156">
        <f>IF('Parade Entries'!$G61="Just For Fun",'Parade Entries'!T61,0)</f>
        <v>0</v>
      </c>
      <c r="S60" s="271">
        <f>IF('Parade Entries'!$G61="Just For Fun",'Parade Entries'!U61,0)</f>
        <v>0</v>
      </c>
      <c r="T60" s="271">
        <f>IF('Parade Entries'!$G61="Just For Fun",'Parade Entries'!W61,0)</f>
        <v>0</v>
      </c>
      <c r="U60" s="271">
        <f>IF('Parade Entries'!$G61="Just For Fun",'Parade Entries'!X61,0)</f>
        <v>0</v>
      </c>
      <c r="V60" s="271">
        <f>IF('Parade Entries'!$G61="Just For Fun",'Parade Entries'!V61,0)</f>
        <v>0</v>
      </c>
      <c r="W60" s="272">
        <f>IF('Parade Entries'!$G61="Just For Fun",'Parade Entries'!Y61,0)</f>
        <v>0</v>
      </c>
      <c r="X60" s="271">
        <f>IF('Parade Entries'!$G61="Just For Fun",'Parade Entries'!Z61,0)</f>
        <v>0</v>
      </c>
      <c r="Y60" s="272">
        <f>IF('Parade Entries'!$G61="Just For Fun",'Parade Entries'!AA61,0)</f>
        <v>0</v>
      </c>
      <c r="Z60" s="271">
        <f>IF('Parade Entries'!$G61="Just For Fun",'Parade Entries'!AB61,0)</f>
        <v>0</v>
      </c>
      <c r="AA60" s="272">
        <f>IF('Parade Entries'!$G61="Just For Fun",'Parade Entries'!AC61,0)</f>
        <v>0</v>
      </c>
      <c r="AB60" s="156">
        <f>IF('Parade Entries'!$G61="Just For Fun",'Parade Entries'!AD61,0)</f>
        <v>0</v>
      </c>
      <c r="AC60" s="156">
        <f>IF('Parade Entries'!$G61="Just For Fun",'Parade Entries'!AE61,0)</f>
        <v>0</v>
      </c>
      <c r="AD60" s="156">
        <f>IF('Parade Entries'!$G61="Just For Fun",'Parade Entries'!AF61,0)</f>
        <v>0</v>
      </c>
    </row>
    <row r="61" spans="2:30" ht="18" x14ac:dyDescent="0.25">
      <c r="B61" s="156">
        <f>IF('Parade Entries'!$G62="Just For Fun",'Parade Entries'!B62,0)</f>
        <v>0</v>
      </c>
      <c r="C61" s="233">
        <f>IF('Parade Entries'!$G62="Just For Fun",'Parade Entries'!E62,0)</f>
        <v>0</v>
      </c>
      <c r="D61" s="269">
        <f>IF('Parade Entries'!$G62="Just For Fun",'Parade Entries'!F62,0)</f>
        <v>0</v>
      </c>
      <c r="E61" s="156">
        <f>IF('Parade Entries'!$G62="Just For Fun",'Parade Entries'!G62,0)</f>
        <v>0</v>
      </c>
      <c r="F61" s="156">
        <f>IF('Parade Entries'!$G62="Just For Fun",'Parade Entries'!H62,0)</f>
        <v>0</v>
      </c>
      <c r="G61" s="156">
        <f>IF('Parade Entries'!$G62="Just For Fun",'Parade Entries'!I62,0)</f>
        <v>0</v>
      </c>
      <c r="H61" s="156">
        <f>IF('Parade Entries'!$G62="Just For Fun",'Parade Entries'!J62,0)</f>
        <v>0</v>
      </c>
      <c r="I61" s="268">
        <f>IF('Parade Entries'!$G62="Just For Fun",'Parade Entries'!K62,0)</f>
        <v>0</v>
      </c>
      <c r="J61" s="156">
        <f>IF('Parade Entries'!$G62="Just For Fun",'Parade Entries'!L62,0)</f>
        <v>0</v>
      </c>
      <c r="K61" s="156">
        <f>IF('Parade Entries'!$G62="Just For Fun",'Parade Entries'!M62,0)</f>
        <v>0</v>
      </c>
      <c r="L61" s="156">
        <f>IF('Parade Entries'!$G62="Just For Fun",'Parade Entries'!N62,0)</f>
        <v>0</v>
      </c>
      <c r="M61" s="156">
        <f>IF('Parade Entries'!$G62="Just For Fun",'Parade Entries'!O62,0)</f>
        <v>0</v>
      </c>
      <c r="N61" s="156">
        <f>IF('Parade Entries'!$G62="Just For Fun",'Parade Entries'!P62,0)</f>
        <v>0</v>
      </c>
      <c r="O61" s="156">
        <f>IF('Parade Entries'!$G62="Just For Fun",'Parade Entries'!Q62,0)</f>
        <v>0</v>
      </c>
      <c r="P61" s="156">
        <f>IF('Parade Entries'!$G62="Just For Fun",'Parade Entries'!R62,0)</f>
        <v>0</v>
      </c>
      <c r="Q61" s="156">
        <f>IF('Parade Entries'!$G62="Just For Fun",'Parade Entries'!S62,0)</f>
        <v>0</v>
      </c>
      <c r="R61" s="156">
        <f>IF('Parade Entries'!$G62="Just For Fun",'Parade Entries'!T62,0)</f>
        <v>0</v>
      </c>
      <c r="S61" s="271">
        <f>IF('Parade Entries'!$G62="Just For Fun",'Parade Entries'!U62,0)</f>
        <v>0</v>
      </c>
      <c r="T61" s="271">
        <f>IF('Parade Entries'!$G62="Just For Fun",'Parade Entries'!W62,0)</f>
        <v>0</v>
      </c>
      <c r="U61" s="271">
        <f>IF('Parade Entries'!$G62="Just For Fun",'Parade Entries'!X62,0)</f>
        <v>0</v>
      </c>
      <c r="V61" s="271">
        <f>IF('Parade Entries'!$G62="Just For Fun",'Parade Entries'!V62,0)</f>
        <v>0</v>
      </c>
      <c r="W61" s="272">
        <f>IF('Parade Entries'!$G62="Just For Fun",'Parade Entries'!Y62,0)</f>
        <v>0</v>
      </c>
      <c r="X61" s="271">
        <f>IF('Parade Entries'!$G62="Just For Fun",'Parade Entries'!Z62,0)</f>
        <v>0</v>
      </c>
      <c r="Y61" s="272">
        <f>IF('Parade Entries'!$G62="Just For Fun",'Parade Entries'!AA62,0)</f>
        <v>0</v>
      </c>
      <c r="Z61" s="271">
        <f>IF('Parade Entries'!$G62="Just For Fun",'Parade Entries'!AB62,0)</f>
        <v>0</v>
      </c>
      <c r="AA61" s="272">
        <f>IF('Parade Entries'!$G62="Just For Fun",'Parade Entries'!AC62,0)</f>
        <v>0</v>
      </c>
      <c r="AB61" s="156">
        <f>IF('Parade Entries'!$G62="Just For Fun",'Parade Entries'!AD62,0)</f>
        <v>0</v>
      </c>
      <c r="AC61" s="156">
        <f>IF('Parade Entries'!$G62="Just For Fun",'Parade Entries'!AE62,0)</f>
        <v>0</v>
      </c>
      <c r="AD61" s="156">
        <f>IF('Parade Entries'!$G62="Just For Fun",'Parade Entries'!AF62,0)</f>
        <v>0</v>
      </c>
    </row>
    <row r="62" spans="2:30" ht="18" x14ac:dyDescent="0.25">
      <c r="B62" s="156">
        <f>IF('Parade Entries'!$G63="Just For Fun",'Parade Entries'!B63,0)</f>
        <v>0</v>
      </c>
      <c r="C62" s="233">
        <f>IF('Parade Entries'!$G63="Just For Fun",'Parade Entries'!E63,0)</f>
        <v>0</v>
      </c>
      <c r="D62" s="269">
        <f>IF('Parade Entries'!$G63="Just For Fun",'Parade Entries'!F63,0)</f>
        <v>0</v>
      </c>
      <c r="E62" s="156">
        <f>IF('Parade Entries'!$G63="Just For Fun",'Parade Entries'!G63,0)</f>
        <v>0</v>
      </c>
      <c r="F62" s="156">
        <f>IF('Parade Entries'!$G63="Just For Fun",'Parade Entries'!H63,0)</f>
        <v>0</v>
      </c>
      <c r="G62" s="156">
        <f>IF('Parade Entries'!$G63="Just For Fun",'Parade Entries'!I63,0)</f>
        <v>0</v>
      </c>
      <c r="H62" s="156">
        <f>IF('Parade Entries'!$G63="Just For Fun",'Parade Entries'!J63,0)</f>
        <v>0</v>
      </c>
      <c r="I62" s="268">
        <f>IF('Parade Entries'!$G63="Just For Fun",'Parade Entries'!K63,0)</f>
        <v>0</v>
      </c>
      <c r="J62" s="156">
        <f>IF('Parade Entries'!$G63="Just For Fun",'Parade Entries'!L63,0)</f>
        <v>0</v>
      </c>
      <c r="K62" s="156">
        <f>IF('Parade Entries'!$G63="Just For Fun",'Parade Entries'!M63,0)</f>
        <v>0</v>
      </c>
      <c r="L62" s="156">
        <f>IF('Parade Entries'!$G63="Just For Fun",'Parade Entries'!N63,0)</f>
        <v>0</v>
      </c>
      <c r="M62" s="156">
        <f>IF('Parade Entries'!$G63="Just For Fun",'Parade Entries'!O63,0)</f>
        <v>0</v>
      </c>
      <c r="N62" s="156">
        <f>IF('Parade Entries'!$G63="Just For Fun",'Parade Entries'!P63,0)</f>
        <v>0</v>
      </c>
      <c r="O62" s="156">
        <f>IF('Parade Entries'!$G63="Just For Fun",'Parade Entries'!Q63,0)</f>
        <v>0</v>
      </c>
      <c r="P62" s="156">
        <f>IF('Parade Entries'!$G63="Just For Fun",'Parade Entries'!R63,0)</f>
        <v>0</v>
      </c>
      <c r="Q62" s="156">
        <f>IF('Parade Entries'!$G63="Just For Fun",'Parade Entries'!S63,0)</f>
        <v>0</v>
      </c>
      <c r="R62" s="156">
        <f>IF('Parade Entries'!$G63="Just For Fun",'Parade Entries'!T63,0)</f>
        <v>0</v>
      </c>
      <c r="S62" s="271">
        <f>IF('Parade Entries'!$G63="Just For Fun",'Parade Entries'!U63,0)</f>
        <v>0</v>
      </c>
      <c r="T62" s="271">
        <f>IF('Parade Entries'!$G63="Just For Fun",'Parade Entries'!W63,0)</f>
        <v>0</v>
      </c>
      <c r="U62" s="271">
        <f>IF('Parade Entries'!$G63="Just For Fun",'Parade Entries'!X63,0)</f>
        <v>0</v>
      </c>
      <c r="V62" s="271">
        <f>IF('Parade Entries'!$G63="Just For Fun",'Parade Entries'!V63,0)</f>
        <v>0</v>
      </c>
      <c r="W62" s="272">
        <f>IF('Parade Entries'!$G63="Just For Fun",'Parade Entries'!Y63,0)</f>
        <v>0</v>
      </c>
      <c r="X62" s="271">
        <f>IF('Parade Entries'!$G63="Just For Fun",'Parade Entries'!Z63,0)</f>
        <v>0</v>
      </c>
      <c r="Y62" s="272">
        <f>IF('Parade Entries'!$G63="Just For Fun",'Parade Entries'!AA63,0)</f>
        <v>0</v>
      </c>
      <c r="Z62" s="271">
        <f>IF('Parade Entries'!$G63="Just For Fun",'Parade Entries'!AB63,0)</f>
        <v>0</v>
      </c>
      <c r="AA62" s="272">
        <f>IF('Parade Entries'!$G63="Just For Fun",'Parade Entries'!AC63,0)</f>
        <v>0</v>
      </c>
      <c r="AB62" s="156">
        <f>IF('Parade Entries'!$G63="Just For Fun",'Parade Entries'!AD63,0)</f>
        <v>0</v>
      </c>
      <c r="AC62" s="156">
        <f>IF('Parade Entries'!$G63="Just For Fun",'Parade Entries'!AE63,0)</f>
        <v>0</v>
      </c>
      <c r="AD62" s="156">
        <f>IF('Parade Entries'!$G63="Just For Fun",'Parade Entries'!AF63,0)</f>
        <v>0</v>
      </c>
    </row>
    <row r="63" spans="2:30" ht="18" x14ac:dyDescent="0.25">
      <c r="B63" s="156">
        <f>IF('Parade Entries'!$G64="Just For Fun",'Parade Entries'!B64,0)</f>
        <v>0</v>
      </c>
      <c r="C63" s="233">
        <f>IF('Parade Entries'!$G64="Just For Fun",'Parade Entries'!E64,0)</f>
        <v>0</v>
      </c>
      <c r="D63" s="269">
        <f>IF('Parade Entries'!$G64="Just For Fun",'Parade Entries'!F64,0)</f>
        <v>0</v>
      </c>
      <c r="E63" s="156">
        <f>IF('Parade Entries'!$G64="Just For Fun",'Parade Entries'!G64,0)</f>
        <v>0</v>
      </c>
      <c r="F63" s="156">
        <f>IF('Parade Entries'!$G64="Just For Fun",'Parade Entries'!H64,0)</f>
        <v>0</v>
      </c>
      <c r="G63" s="156">
        <f>IF('Parade Entries'!$G64="Just For Fun",'Parade Entries'!I64,0)</f>
        <v>0</v>
      </c>
      <c r="H63" s="156">
        <f>IF('Parade Entries'!$G64="Just For Fun",'Parade Entries'!J64,0)</f>
        <v>0</v>
      </c>
      <c r="I63" s="268">
        <f>IF('Parade Entries'!$G64="Just For Fun",'Parade Entries'!K64,0)</f>
        <v>0</v>
      </c>
      <c r="J63" s="156">
        <f>IF('Parade Entries'!$G64="Just For Fun",'Parade Entries'!L64,0)</f>
        <v>0</v>
      </c>
      <c r="K63" s="156">
        <f>IF('Parade Entries'!$G64="Just For Fun",'Parade Entries'!M64,0)</f>
        <v>0</v>
      </c>
      <c r="L63" s="156">
        <f>IF('Parade Entries'!$G64="Just For Fun",'Parade Entries'!N64,0)</f>
        <v>0</v>
      </c>
      <c r="M63" s="156">
        <f>IF('Parade Entries'!$G64="Just For Fun",'Parade Entries'!O64,0)</f>
        <v>0</v>
      </c>
      <c r="N63" s="156">
        <f>IF('Parade Entries'!$G64="Just For Fun",'Parade Entries'!P64,0)</f>
        <v>0</v>
      </c>
      <c r="O63" s="156">
        <f>IF('Parade Entries'!$G64="Just For Fun",'Parade Entries'!Q64,0)</f>
        <v>0</v>
      </c>
      <c r="P63" s="156">
        <f>IF('Parade Entries'!$G64="Just For Fun",'Parade Entries'!R64,0)</f>
        <v>0</v>
      </c>
      <c r="Q63" s="156">
        <f>IF('Parade Entries'!$G64="Just For Fun",'Parade Entries'!S64,0)</f>
        <v>0</v>
      </c>
      <c r="R63" s="156">
        <f>IF('Parade Entries'!$G64="Just For Fun",'Parade Entries'!T64,0)</f>
        <v>0</v>
      </c>
      <c r="S63" s="271">
        <f>IF('Parade Entries'!$G64="Just For Fun",'Parade Entries'!U64,0)</f>
        <v>0</v>
      </c>
      <c r="T63" s="271">
        <f>IF('Parade Entries'!$G64="Just For Fun",'Parade Entries'!W64,0)</f>
        <v>0</v>
      </c>
      <c r="U63" s="271">
        <f>IF('Parade Entries'!$G64="Just For Fun",'Parade Entries'!X64,0)</f>
        <v>0</v>
      </c>
      <c r="V63" s="271">
        <f>IF('Parade Entries'!$G64="Just For Fun",'Parade Entries'!V64,0)</f>
        <v>0</v>
      </c>
      <c r="W63" s="272">
        <f>IF('Parade Entries'!$G64="Just For Fun",'Parade Entries'!Y64,0)</f>
        <v>0</v>
      </c>
      <c r="X63" s="271">
        <f>IF('Parade Entries'!$G64="Just For Fun",'Parade Entries'!Z64,0)</f>
        <v>0</v>
      </c>
      <c r="Y63" s="272">
        <f>IF('Parade Entries'!$G64="Just For Fun",'Parade Entries'!AA64,0)</f>
        <v>0</v>
      </c>
      <c r="Z63" s="271">
        <f>IF('Parade Entries'!$G64="Just For Fun",'Parade Entries'!AB64,0)</f>
        <v>0</v>
      </c>
      <c r="AA63" s="272">
        <f>IF('Parade Entries'!$G64="Just For Fun",'Parade Entries'!AC64,0)</f>
        <v>0</v>
      </c>
      <c r="AB63" s="156">
        <f>IF('Parade Entries'!$G64="Just For Fun",'Parade Entries'!AD64,0)</f>
        <v>0</v>
      </c>
      <c r="AC63" s="156">
        <f>IF('Parade Entries'!$G64="Just For Fun",'Parade Entries'!AE64,0)</f>
        <v>0</v>
      </c>
      <c r="AD63" s="156">
        <f>IF('Parade Entries'!$G64="Just For Fun",'Parade Entries'!AF64,0)</f>
        <v>0</v>
      </c>
    </row>
    <row r="64" spans="2:30" ht="18" x14ac:dyDescent="0.25">
      <c r="B64" s="156">
        <f>IF('Parade Entries'!$G65="Just For Fun",'Parade Entries'!B65,0)</f>
        <v>0</v>
      </c>
      <c r="C64" s="233">
        <f>IF('Parade Entries'!$G65="Just For Fun",'Parade Entries'!E65,0)</f>
        <v>0</v>
      </c>
      <c r="D64" s="269">
        <f>IF('Parade Entries'!$G65="Just For Fun",'Parade Entries'!F65,0)</f>
        <v>0</v>
      </c>
      <c r="E64" s="156">
        <f>IF('Parade Entries'!$G65="Just For Fun",'Parade Entries'!G65,0)</f>
        <v>0</v>
      </c>
      <c r="F64" s="156">
        <f>IF('Parade Entries'!$G65="Just For Fun",'Parade Entries'!H65,0)</f>
        <v>0</v>
      </c>
      <c r="G64" s="156">
        <f>IF('Parade Entries'!$G65="Just For Fun",'Parade Entries'!I65,0)</f>
        <v>0</v>
      </c>
      <c r="H64" s="156">
        <f>IF('Parade Entries'!$G65="Just For Fun",'Parade Entries'!J65,0)</f>
        <v>0</v>
      </c>
      <c r="I64" s="268">
        <f>IF('Parade Entries'!$G65="Just For Fun",'Parade Entries'!K65,0)</f>
        <v>0</v>
      </c>
      <c r="J64" s="156">
        <f>IF('Parade Entries'!$G65="Just For Fun",'Parade Entries'!L65,0)</f>
        <v>0</v>
      </c>
      <c r="K64" s="156">
        <f>IF('Parade Entries'!$G65="Just For Fun",'Parade Entries'!M65,0)</f>
        <v>0</v>
      </c>
      <c r="L64" s="156">
        <f>IF('Parade Entries'!$G65="Just For Fun",'Parade Entries'!N65,0)</f>
        <v>0</v>
      </c>
      <c r="M64" s="156">
        <f>IF('Parade Entries'!$G65="Just For Fun",'Parade Entries'!O65,0)</f>
        <v>0</v>
      </c>
      <c r="N64" s="156">
        <f>IF('Parade Entries'!$G65="Just For Fun",'Parade Entries'!P65,0)</f>
        <v>0</v>
      </c>
      <c r="O64" s="156">
        <f>IF('Parade Entries'!$G65="Just For Fun",'Parade Entries'!Q65,0)</f>
        <v>0</v>
      </c>
      <c r="P64" s="156">
        <f>IF('Parade Entries'!$G65="Just For Fun",'Parade Entries'!R65,0)</f>
        <v>0</v>
      </c>
      <c r="Q64" s="156">
        <f>IF('Parade Entries'!$G65="Just For Fun",'Parade Entries'!S65,0)</f>
        <v>0</v>
      </c>
      <c r="R64" s="156">
        <f>IF('Parade Entries'!$G65="Just For Fun",'Parade Entries'!T65,0)</f>
        <v>0</v>
      </c>
      <c r="S64" s="271">
        <f>IF('Parade Entries'!$G65="Just For Fun",'Parade Entries'!U65,0)</f>
        <v>0</v>
      </c>
      <c r="T64" s="271">
        <f>IF('Parade Entries'!$G65="Just For Fun",'Parade Entries'!W65,0)</f>
        <v>0</v>
      </c>
      <c r="U64" s="271">
        <f>IF('Parade Entries'!$G65="Just For Fun",'Parade Entries'!X65,0)</f>
        <v>0</v>
      </c>
      <c r="V64" s="271">
        <f>IF('Parade Entries'!$G65="Just For Fun",'Parade Entries'!V65,0)</f>
        <v>0</v>
      </c>
      <c r="W64" s="272">
        <f>IF('Parade Entries'!$G65="Just For Fun",'Parade Entries'!Y65,0)</f>
        <v>0</v>
      </c>
      <c r="X64" s="271">
        <f>IF('Parade Entries'!$G65="Just For Fun",'Parade Entries'!Z65,0)</f>
        <v>0</v>
      </c>
      <c r="Y64" s="272">
        <f>IF('Parade Entries'!$G65="Just For Fun",'Parade Entries'!AA65,0)</f>
        <v>0</v>
      </c>
      <c r="Z64" s="271">
        <f>IF('Parade Entries'!$G65="Just For Fun",'Parade Entries'!AB65,0)</f>
        <v>0</v>
      </c>
      <c r="AA64" s="272">
        <f>IF('Parade Entries'!$G65="Just For Fun",'Parade Entries'!AC65,0)</f>
        <v>0</v>
      </c>
      <c r="AB64" s="156">
        <f>IF('Parade Entries'!$G65="Just For Fun",'Parade Entries'!AD65,0)</f>
        <v>0</v>
      </c>
      <c r="AC64" s="156">
        <f>IF('Parade Entries'!$G65="Just For Fun",'Parade Entries'!AE65,0)</f>
        <v>0</v>
      </c>
      <c r="AD64" s="156">
        <f>IF('Parade Entries'!$G65="Just For Fun",'Parade Entries'!AF65,0)</f>
        <v>0</v>
      </c>
    </row>
    <row r="65" spans="2:30" ht="18" x14ac:dyDescent="0.25">
      <c r="B65" s="156">
        <f>IF('Parade Entries'!$G66="Just For Fun",'Parade Entries'!B66,0)</f>
        <v>0</v>
      </c>
      <c r="C65" s="233">
        <f>IF('Parade Entries'!$G66="Just For Fun",'Parade Entries'!E66,0)</f>
        <v>0</v>
      </c>
      <c r="D65" s="269">
        <f>IF('Parade Entries'!$G66="Just For Fun",'Parade Entries'!F66,0)</f>
        <v>0</v>
      </c>
      <c r="E65" s="156">
        <f>IF('Parade Entries'!$G66="Just For Fun",'Parade Entries'!G66,0)</f>
        <v>0</v>
      </c>
      <c r="F65" s="156">
        <f>IF('Parade Entries'!$G66="Just For Fun",'Parade Entries'!H66,0)</f>
        <v>0</v>
      </c>
      <c r="G65" s="156">
        <f>IF('Parade Entries'!$G66="Just For Fun",'Parade Entries'!I66,0)</f>
        <v>0</v>
      </c>
      <c r="H65" s="156">
        <f>IF('Parade Entries'!$G66="Just For Fun",'Parade Entries'!J66,0)</f>
        <v>0</v>
      </c>
      <c r="I65" s="268">
        <f>IF('Parade Entries'!$G66="Just For Fun",'Parade Entries'!K66,0)</f>
        <v>0</v>
      </c>
      <c r="J65" s="156">
        <f>IF('Parade Entries'!$G66="Just For Fun",'Parade Entries'!L66,0)</f>
        <v>0</v>
      </c>
      <c r="K65" s="156">
        <f>IF('Parade Entries'!$G66="Just For Fun",'Parade Entries'!M66,0)</f>
        <v>0</v>
      </c>
      <c r="L65" s="156">
        <f>IF('Parade Entries'!$G66="Just For Fun",'Parade Entries'!N66,0)</f>
        <v>0</v>
      </c>
      <c r="M65" s="156">
        <f>IF('Parade Entries'!$G66="Just For Fun",'Parade Entries'!O66,0)</f>
        <v>0</v>
      </c>
      <c r="N65" s="156">
        <f>IF('Parade Entries'!$G66="Just For Fun",'Parade Entries'!P66,0)</f>
        <v>0</v>
      </c>
      <c r="O65" s="156">
        <f>IF('Parade Entries'!$G66="Just For Fun",'Parade Entries'!Q66,0)</f>
        <v>0</v>
      </c>
      <c r="P65" s="156">
        <f>IF('Parade Entries'!$G66="Just For Fun",'Parade Entries'!R66,0)</f>
        <v>0</v>
      </c>
      <c r="Q65" s="156">
        <f>IF('Parade Entries'!$G66="Just For Fun",'Parade Entries'!S66,0)</f>
        <v>0</v>
      </c>
      <c r="R65" s="156">
        <f>IF('Parade Entries'!$G66="Just For Fun",'Parade Entries'!T66,0)</f>
        <v>0</v>
      </c>
      <c r="S65" s="271">
        <f>IF('Parade Entries'!$G66="Just For Fun",'Parade Entries'!U66,0)</f>
        <v>0</v>
      </c>
      <c r="T65" s="271">
        <f>IF('Parade Entries'!$G66="Just For Fun",'Parade Entries'!W66,0)</f>
        <v>0</v>
      </c>
      <c r="U65" s="271">
        <f>IF('Parade Entries'!$G66="Just For Fun",'Parade Entries'!X66,0)</f>
        <v>0</v>
      </c>
      <c r="V65" s="271">
        <f>IF('Parade Entries'!$G66="Just For Fun",'Parade Entries'!V66,0)</f>
        <v>0</v>
      </c>
      <c r="W65" s="272">
        <f>IF('Parade Entries'!$G66="Just For Fun",'Parade Entries'!Y66,0)</f>
        <v>0</v>
      </c>
      <c r="X65" s="271">
        <f>IF('Parade Entries'!$G66="Just For Fun",'Parade Entries'!Z66,0)</f>
        <v>0</v>
      </c>
      <c r="Y65" s="272">
        <f>IF('Parade Entries'!$G66="Just For Fun",'Parade Entries'!AA66,0)</f>
        <v>0</v>
      </c>
      <c r="Z65" s="271">
        <f>IF('Parade Entries'!$G66="Just For Fun",'Parade Entries'!AB66,0)</f>
        <v>0</v>
      </c>
      <c r="AA65" s="272">
        <f>IF('Parade Entries'!$G66="Just For Fun",'Parade Entries'!AC66,0)</f>
        <v>0</v>
      </c>
      <c r="AB65" s="156">
        <f>IF('Parade Entries'!$G66="Just For Fun",'Parade Entries'!AD66,0)</f>
        <v>0</v>
      </c>
      <c r="AC65" s="156">
        <f>IF('Parade Entries'!$G66="Just For Fun",'Parade Entries'!AE66,0)</f>
        <v>0</v>
      </c>
      <c r="AD65" s="156">
        <f>IF('Parade Entries'!$G66="Just For Fun",'Parade Entries'!AF66,0)</f>
        <v>0</v>
      </c>
    </row>
    <row r="66" spans="2:30" ht="18" x14ac:dyDescent="0.25">
      <c r="B66" s="156">
        <f>IF('Parade Entries'!$G67="Just For Fun",'Parade Entries'!B67,0)</f>
        <v>0</v>
      </c>
      <c r="C66" s="233">
        <f>IF('Parade Entries'!$G67="Just For Fun",'Parade Entries'!E67,0)</f>
        <v>0</v>
      </c>
      <c r="D66" s="269">
        <f>IF('Parade Entries'!$G67="Just For Fun",'Parade Entries'!F67,0)</f>
        <v>0</v>
      </c>
      <c r="E66" s="156">
        <f>IF('Parade Entries'!$G67="Just For Fun",'Parade Entries'!G67,0)</f>
        <v>0</v>
      </c>
      <c r="F66" s="156">
        <f>IF('Parade Entries'!$G67="Just For Fun",'Parade Entries'!H67,0)</f>
        <v>0</v>
      </c>
      <c r="G66" s="156">
        <f>IF('Parade Entries'!$G67="Just For Fun",'Parade Entries'!I67,0)</f>
        <v>0</v>
      </c>
      <c r="H66" s="156">
        <f>IF('Parade Entries'!$G67="Just For Fun",'Parade Entries'!J67,0)</f>
        <v>0</v>
      </c>
      <c r="I66" s="268">
        <f>IF('Parade Entries'!$G67="Just For Fun",'Parade Entries'!K67,0)</f>
        <v>0</v>
      </c>
      <c r="J66" s="156">
        <f>IF('Parade Entries'!$G67="Just For Fun",'Parade Entries'!L67,0)</f>
        <v>0</v>
      </c>
      <c r="K66" s="156">
        <f>IF('Parade Entries'!$G67="Just For Fun",'Parade Entries'!M67,0)</f>
        <v>0</v>
      </c>
      <c r="L66" s="156">
        <f>IF('Parade Entries'!$G67="Just For Fun",'Parade Entries'!N67,0)</f>
        <v>0</v>
      </c>
      <c r="M66" s="156">
        <f>IF('Parade Entries'!$G67="Just For Fun",'Parade Entries'!O67,0)</f>
        <v>0</v>
      </c>
      <c r="N66" s="156">
        <f>IF('Parade Entries'!$G67="Just For Fun",'Parade Entries'!P67,0)</f>
        <v>0</v>
      </c>
      <c r="O66" s="156">
        <f>IF('Parade Entries'!$G67="Just For Fun",'Parade Entries'!Q67,0)</f>
        <v>0</v>
      </c>
      <c r="P66" s="156">
        <f>IF('Parade Entries'!$G67="Just For Fun",'Parade Entries'!R67,0)</f>
        <v>0</v>
      </c>
      <c r="Q66" s="156">
        <f>IF('Parade Entries'!$G67="Just For Fun",'Parade Entries'!S67,0)</f>
        <v>0</v>
      </c>
      <c r="R66" s="156">
        <f>IF('Parade Entries'!$G67="Just For Fun",'Parade Entries'!T67,0)</f>
        <v>0</v>
      </c>
      <c r="S66" s="271">
        <f>IF('Parade Entries'!$G67="Just For Fun",'Parade Entries'!U67,0)</f>
        <v>0</v>
      </c>
      <c r="T66" s="271">
        <f>IF('Parade Entries'!$G67="Just For Fun",'Parade Entries'!W67,0)</f>
        <v>0</v>
      </c>
      <c r="U66" s="271">
        <f>IF('Parade Entries'!$G67="Just For Fun",'Parade Entries'!X67,0)</f>
        <v>0</v>
      </c>
      <c r="V66" s="271">
        <f>IF('Parade Entries'!$G67="Just For Fun",'Parade Entries'!V67,0)</f>
        <v>0</v>
      </c>
      <c r="W66" s="272">
        <f>IF('Parade Entries'!$G67="Just For Fun",'Parade Entries'!Y67,0)</f>
        <v>0</v>
      </c>
      <c r="X66" s="271">
        <f>IF('Parade Entries'!$G67="Just For Fun",'Parade Entries'!Z67,0)</f>
        <v>0</v>
      </c>
      <c r="Y66" s="272">
        <f>IF('Parade Entries'!$G67="Just For Fun",'Parade Entries'!AA67,0)</f>
        <v>0</v>
      </c>
      <c r="Z66" s="271">
        <f>IF('Parade Entries'!$G67="Just For Fun",'Parade Entries'!AB67,0)</f>
        <v>0</v>
      </c>
      <c r="AA66" s="272">
        <f>IF('Parade Entries'!$G67="Just For Fun",'Parade Entries'!AC67,0)</f>
        <v>0</v>
      </c>
      <c r="AB66" s="156">
        <f>IF('Parade Entries'!$G67="Just For Fun",'Parade Entries'!AD67,0)</f>
        <v>0</v>
      </c>
      <c r="AC66" s="156">
        <f>IF('Parade Entries'!$G67="Just For Fun",'Parade Entries'!AE67,0)</f>
        <v>0</v>
      </c>
      <c r="AD66" s="156">
        <f>IF('Parade Entries'!$G67="Just For Fun",'Parade Entries'!AF67,0)</f>
        <v>0</v>
      </c>
    </row>
    <row r="67" spans="2:30" ht="18" x14ac:dyDescent="0.25">
      <c r="B67" s="156">
        <f>IF('Parade Entries'!$G68="Just For Fun",'Parade Entries'!B68,0)</f>
        <v>0</v>
      </c>
      <c r="C67" s="233">
        <f>IF('Parade Entries'!$G68="Just For Fun",'Parade Entries'!E68,0)</f>
        <v>0</v>
      </c>
      <c r="D67" s="269">
        <f>IF('Parade Entries'!$G68="Just For Fun",'Parade Entries'!F68,0)</f>
        <v>0</v>
      </c>
      <c r="E67" s="156">
        <f>IF('Parade Entries'!$G68="Just For Fun",'Parade Entries'!G68,0)</f>
        <v>0</v>
      </c>
      <c r="F67" s="156">
        <f>IF('Parade Entries'!$G68="Just For Fun",'Parade Entries'!H68,0)</f>
        <v>0</v>
      </c>
      <c r="G67" s="156">
        <f>IF('Parade Entries'!$G68="Just For Fun",'Parade Entries'!I68,0)</f>
        <v>0</v>
      </c>
      <c r="H67" s="156">
        <f>IF('Parade Entries'!$G68="Just For Fun",'Parade Entries'!J68,0)</f>
        <v>0</v>
      </c>
      <c r="I67" s="268">
        <f>IF('Parade Entries'!$G68="Just For Fun",'Parade Entries'!K68,0)</f>
        <v>0</v>
      </c>
      <c r="J67" s="156">
        <f>IF('Parade Entries'!$G68="Just For Fun",'Parade Entries'!L68,0)</f>
        <v>0</v>
      </c>
      <c r="K67" s="156">
        <f>IF('Parade Entries'!$G68="Just For Fun",'Parade Entries'!M68,0)</f>
        <v>0</v>
      </c>
      <c r="L67" s="156">
        <f>IF('Parade Entries'!$G68="Just For Fun",'Parade Entries'!N68,0)</f>
        <v>0</v>
      </c>
      <c r="M67" s="156">
        <f>IF('Parade Entries'!$G68="Just For Fun",'Parade Entries'!O68,0)</f>
        <v>0</v>
      </c>
      <c r="N67" s="156">
        <f>IF('Parade Entries'!$G68="Just For Fun",'Parade Entries'!P68,0)</f>
        <v>0</v>
      </c>
      <c r="O67" s="156">
        <f>IF('Parade Entries'!$G68="Just For Fun",'Parade Entries'!Q68,0)</f>
        <v>0</v>
      </c>
      <c r="P67" s="156">
        <f>IF('Parade Entries'!$G68="Just For Fun",'Parade Entries'!R68,0)</f>
        <v>0</v>
      </c>
      <c r="Q67" s="156">
        <f>IF('Parade Entries'!$G68="Just For Fun",'Parade Entries'!S68,0)</f>
        <v>0</v>
      </c>
      <c r="R67" s="156">
        <f>IF('Parade Entries'!$G68="Just For Fun",'Parade Entries'!T68,0)</f>
        <v>0</v>
      </c>
      <c r="S67" s="271">
        <f>IF('Parade Entries'!$G68="Just For Fun",'Parade Entries'!U68,0)</f>
        <v>0</v>
      </c>
      <c r="T67" s="271">
        <f>IF('Parade Entries'!$G68="Just For Fun",'Parade Entries'!W68,0)</f>
        <v>0</v>
      </c>
      <c r="U67" s="271">
        <f>IF('Parade Entries'!$G68="Just For Fun",'Parade Entries'!X68,0)</f>
        <v>0</v>
      </c>
      <c r="V67" s="271">
        <f>IF('Parade Entries'!$G68="Just For Fun",'Parade Entries'!V68,0)</f>
        <v>0</v>
      </c>
      <c r="W67" s="272">
        <f>IF('Parade Entries'!$G68="Just For Fun",'Parade Entries'!Y68,0)</f>
        <v>0</v>
      </c>
      <c r="X67" s="271">
        <f>IF('Parade Entries'!$G68="Just For Fun",'Parade Entries'!Z68,0)</f>
        <v>0</v>
      </c>
      <c r="Y67" s="272">
        <f>IF('Parade Entries'!$G68="Just For Fun",'Parade Entries'!AA68,0)</f>
        <v>0</v>
      </c>
      <c r="Z67" s="271">
        <f>IF('Parade Entries'!$G68="Just For Fun",'Parade Entries'!AB68,0)</f>
        <v>0</v>
      </c>
      <c r="AA67" s="272">
        <f>IF('Parade Entries'!$G68="Just For Fun",'Parade Entries'!AC68,0)</f>
        <v>0</v>
      </c>
      <c r="AB67" s="156">
        <f>IF('Parade Entries'!$G68="Just For Fun",'Parade Entries'!AD68,0)</f>
        <v>0</v>
      </c>
      <c r="AC67" s="156">
        <f>IF('Parade Entries'!$G68="Just For Fun",'Parade Entries'!AE68,0)</f>
        <v>0</v>
      </c>
      <c r="AD67" s="156">
        <f>IF('Parade Entries'!$G68="Just For Fun",'Parade Entries'!AF68,0)</f>
        <v>0</v>
      </c>
    </row>
    <row r="68" spans="2:30" ht="18" x14ac:dyDescent="0.25">
      <c r="B68" s="156">
        <f>IF('Parade Entries'!$G69="Just For Fun",'Parade Entries'!B69,0)</f>
        <v>0</v>
      </c>
      <c r="C68" s="233">
        <f>IF('Parade Entries'!$G69="Just For Fun",'Parade Entries'!E69,0)</f>
        <v>0</v>
      </c>
      <c r="D68" s="269">
        <f>IF('Parade Entries'!$G69="Just For Fun",'Parade Entries'!F69,0)</f>
        <v>0</v>
      </c>
      <c r="E68" s="156">
        <f>IF('Parade Entries'!$G69="Just For Fun",'Parade Entries'!G69,0)</f>
        <v>0</v>
      </c>
      <c r="F68" s="156">
        <f>IF('Parade Entries'!$G69="Just For Fun",'Parade Entries'!H69,0)</f>
        <v>0</v>
      </c>
      <c r="G68" s="156">
        <f>IF('Parade Entries'!$G69="Just For Fun",'Parade Entries'!I69,0)</f>
        <v>0</v>
      </c>
      <c r="H68" s="156">
        <f>IF('Parade Entries'!$G69="Just For Fun",'Parade Entries'!J69,0)</f>
        <v>0</v>
      </c>
      <c r="I68" s="268">
        <f>IF('Parade Entries'!$G69="Just For Fun",'Parade Entries'!K69,0)</f>
        <v>0</v>
      </c>
      <c r="J68" s="156">
        <f>IF('Parade Entries'!$G69="Just For Fun",'Parade Entries'!L69,0)</f>
        <v>0</v>
      </c>
      <c r="K68" s="156">
        <f>IF('Parade Entries'!$G69="Just For Fun",'Parade Entries'!M69,0)</f>
        <v>0</v>
      </c>
      <c r="L68" s="156">
        <f>IF('Parade Entries'!$G69="Just For Fun",'Parade Entries'!N69,0)</f>
        <v>0</v>
      </c>
      <c r="M68" s="156">
        <f>IF('Parade Entries'!$G69="Just For Fun",'Parade Entries'!O69,0)</f>
        <v>0</v>
      </c>
      <c r="N68" s="156">
        <f>IF('Parade Entries'!$G69="Just For Fun",'Parade Entries'!P69,0)</f>
        <v>0</v>
      </c>
      <c r="O68" s="156">
        <f>IF('Parade Entries'!$G69="Just For Fun",'Parade Entries'!Q69,0)</f>
        <v>0</v>
      </c>
      <c r="P68" s="156">
        <f>IF('Parade Entries'!$G69="Just For Fun",'Parade Entries'!R69,0)</f>
        <v>0</v>
      </c>
      <c r="Q68" s="156">
        <f>IF('Parade Entries'!$G69="Just For Fun",'Parade Entries'!S69,0)</f>
        <v>0</v>
      </c>
      <c r="R68" s="156">
        <f>IF('Parade Entries'!$G69="Just For Fun",'Parade Entries'!T69,0)</f>
        <v>0</v>
      </c>
      <c r="S68" s="271">
        <f>IF('Parade Entries'!$G69="Just For Fun",'Parade Entries'!U69,0)</f>
        <v>0</v>
      </c>
      <c r="T68" s="271">
        <f>IF('Parade Entries'!$G69="Just For Fun",'Parade Entries'!W69,0)</f>
        <v>0</v>
      </c>
      <c r="U68" s="271">
        <f>IF('Parade Entries'!$G69="Just For Fun",'Parade Entries'!X69,0)</f>
        <v>0</v>
      </c>
      <c r="V68" s="271">
        <f>IF('Parade Entries'!$G69="Just For Fun",'Parade Entries'!V69,0)</f>
        <v>0</v>
      </c>
      <c r="W68" s="272">
        <f>IF('Parade Entries'!$G69="Just For Fun",'Parade Entries'!Y69,0)</f>
        <v>0</v>
      </c>
      <c r="X68" s="271">
        <f>IF('Parade Entries'!$G69="Just For Fun",'Parade Entries'!Z69,0)</f>
        <v>0</v>
      </c>
      <c r="Y68" s="272">
        <f>IF('Parade Entries'!$G69="Just For Fun",'Parade Entries'!AA69,0)</f>
        <v>0</v>
      </c>
      <c r="Z68" s="271">
        <f>IF('Parade Entries'!$G69="Just For Fun",'Parade Entries'!AB69,0)</f>
        <v>0</v>
      </c>
      <c r="AA68" s="272">
        <f>IF('Parade Entries'!$G69="Just For Fun",'Parade Entries'!AC69,0)</f>
        <v>0</v>
      </c>
      <c r="AB68" s="156">
        <f>IF('Parade Entries'!$G69="Just For Fun",'Parade Entries'!AD69,0)</f>
        <v>0</v>
      </c>
      <c r="AC68" s="156">
        <f>IF('Parade Entries'!$G69="Just For Fun",'Parade Entries'!AE69,0)</f>
        <v>0</v>
      </c>
      <c r="AD68" s="156">
        <f>IF('Parade Entries'!$G69="Just For Fun",'Parade Entries'!AF69,0)</f>
        <v>0</v>
      </c>
    </row>
    <row r="69" spans="2:30" ht="18" x14ac:dyDescent="0.25">
      <c r="B69" s="156">
        <f>IF('Parade Entries'!$G70="Just For Fun",'Parade Entries'!B70,0)</f>
        <v>0</v>
      </c>
      <c r="C69" s="233">
        <f>IF('Parade Entries'!$G70="Just For Fun",'Parade Entries'!E70,0)</f>
        <v>0</v>
      </c>
      <c r="D69" s="269">
        <f>IF('Parade Entries'!$G70="Just For Fun",'Parade Entries'!F70,0)</f>
        <v>0</v>
      </c>
      <c r="E69" s="156">
        <f>IF('Parade Entries'!$G70="Just For Fun",'Parade Entries'!G70,0)</f>
        <v>0</v>
      </c>
      <c r="F69" s="156">
        <f>IF('Parade Entries'!$G70="Just For Fun",'Parade Entries'!H70,0)</f>
        <v>0</v>
      </c>
      <c r="G69" s="156">
        <f>IF('Parade Entries'!$G70="Just For Fun",'Parade Entries'!I70,0)</f>
        <v>0</v>
      </c>
      <c r="H69" s="156">
        <f>IF('Parade Entries'!$G70="Just For Fun",'Parade Entries'!J70,0)</f>
        <v>0</v>
      </c>
      <c r="I69" s="268">
        <f>IF('Parade Entries'!$G70="Just For Fun",'Parade Entries'!K70,0)</f>
        <v>0</v>
      </c>
      <c r="J69" s="156">
        <f>IF('Parade Entries'!$G70="Just For Fun",'Parade Entries'!L70,0)</f>
        <v>0</v>
      </c>
      <c r="K69" s="156">
        <f>IF('Parade Entries'!$G70="Just For Fun",'Parade Entries'!M70,0)</f>
        <v>0</v>
      </c>
      <c r="L69" s="156">
        <f>IF('Parade Entries'!$G70="Just For Fun",'Parade Entries'!N70,0)</f>
        <v>0</v>
      </c>
      <c r="M69" s="156">
        <f>IF('Parade Entries'!$G70="Just For Fun",'Parade Entries'!O70,0)</f>
        <v>0</v>
      </c>
      <c r="N69" s="156">
        <f>IF('Parade Entries'!$G70="Just For Fun",'Parade Entries'!P70,0)</f>
        <v>0</v>
      </c>
      <c r="O69" s="156">
        <f>IF('Parade Entries'!$G70="Just For Fun",'Parade Entries'!Q70,0)</f>
        <v>0</v>
      </c>
      <c r="P69" s="156">
        <f>IF('Parade Entries'!$G70="Just For Fun",'Parade Entries'!R70,0)</f>
        <v>0</v>
      </c>
      <c r="Q69" s="156">
        <f>IF('Parade Entries'!$G70="Just For Fun",'Parade Entries'!S70,0)</f>
        <v>0</v>
      </c>
      <c r="R69" s="156">
        <f>IF('Parade Entries'!$G70="Just For Fun",'Parade Entries'!T70,0)</f>
        <v>0</v>
      </c>
      <c r="S69" s="271">
        <f>IF('Parade Entries'!$G70="Just For Fun",'Parade Entries'!U70,0)</f>
        <v>0</v>
      </c>
      <c r="T69" s="271">
        <f>IF('Parade Entries'!$G70="Just For Fun",'Parade Entries'!W70,0)</f>
        <v>0</v>
      </c>
      <c r="U69" s="271">
        <f>IF('Parade Entries'!$G70="Just For Fun",'Parade Entries'!X70,0)</f>
        <v>0</v>
      </c>
      <c r="V69" s="271">
        <f>IF('Parade Entries'!$G70="Just For Fun",'Parade Entries'!V70,0)</f>
        <v>0</v>
      </c>
      <c r="W69" s="272">
        <f>IF('Parade Entries'!$G70="Just For Fun",'Parade Entries'!Y70,0)</f>
        <v>0</v>
      </c>
      <c r="X69" s="271">
        <f>IF('Parade Entries'!$G70="Just For Fun",'Parade Entries'!Z70,0)</f>
        <v>0</v>
      </c>
      <c r="Y69" s="272">
        <f>IF('Parade Entries'!$G70="Just For Fun",'Parade Entries'!AA70,0)</f>
        <v>0</v>
      </c>
      <c r="Z69" s="271">
        <f>IF('Parade Entries'!$G70="Just For Fun",'Parade Entries'!AB70,0)</f>
        <v>0</v>
      </c>
      <c r="AA69" s="272">
        <f>IF('Parade Entries'!$G70="Just For Fun",'Parade Entries'!AC70,0)</f>
        <v>0</v>
      </c>
      <c r="AB69" s="156">
        <f>IF('Parade Entries'!$G70="Just For Fun",'Parade Entries'!AD70,0)</f>
        <v>0</v>
      </c>
      <c r="AC69" s="156">
        <f>IF('Parade Entries'!$G70="Just For Fun",'Parade Entries'!AE70,0)</f>
        <v>0</v>
      </c>
      <c r="AD69" s="156">
        <f>IF('Parade Entries'!$G70="Just For Fun",'Parade Entries'!AF70,0)</f>
        <v>0</v>
      </c>
    </row>
    <row r="70" spans="2:30" ht="18" x14ac:dyDescent="0.25">
      <c r="B70" s="156">
        <f>IF('Parade Entries'!$G71="Just For Fun",'Parade Entries'!B71,0)</f>
        <v>0</v>
      </c>
      <c r="C70" s="233">
        <f>IF('Parade Entries'!$G71="Just For Fun",'Parade Entries'!E71,0)</f>
        <v>0</v>
      </c>
      <c r="D70" s="269">
        <f>IF('Parade Entries'!$G71="Just For Fun",'Parade Entries'!F71,0)</f>
        <v>0</v>
      </c>
      <c r="E70" s="156">
        <f>IF('Parade Entries'!$G71="Just For Fun",'Parade Entries'!G71,0)</f>
        <v>0</v>
      </c>
      <c r="F70" s="156">
        <f>IF('Parade Entries'!$G71="Just For Fun",'Parade Entries'!H71,0)</f>
        <v>0</v>
      </c>
      <c r="G70" s="156">
        <f>IF('Parade Entries'!$G71="Just For Fun",'Parade Entries'!I71,0)</f>
        <v>0</v>
      </c>
      <c r="H70" s="156">
        <f>IF('Parade Entries'!$G71="Just For Fun",'Parade Entries'!J71,0)</f>
        <v>0</v>
      </c>
      <c r="I70" s="268">
        <f>IF('Parade Entries'!$G71="Just For Fun",'Parade Entries'!K71,0)</f>
        <v>0</v>
      </c>
      <c r="J70" s="156">
        <f>IF('Parade Entries'!$G71="Just For Fun",'Parade Entries'!L71,0)</f>
        <v>0</v>
      </c>
      <c r="K70" s="156">
        <f>IF('Parade Entries'!$G71="Just For Fun",'Parade Entries'!M71,0)</f>
        <v>0</v>
      </c>
      <c r="L70" s="156">
        <f>IF('Parade Entries'!$G71="Just For Fun",'Parade Entries'!N71,0)</f>
        <v>0</v>
      </c>
      <c r="M70" s="156">
        <f>IF('Parade Entries'!$G71="Just For Fun",'Parade Entries'!O71,0)</f>
        <v>0</v>
      </c>
      <c r="N70" s="156">
        <f>IF('Parade Entries'!$G71="Just For Fun",'Parade Entries'!P71,0)</f>
        <v>0</v>
      </c>
      <c r="O70" s="156">
        <f>IF('Parade Entries'!$G71="Just For Fun",'Parade Entries'!Q71,0)</f>
        <v>0</v>
      </c>
      <c r="P70" s="156">
        <f>IF('Parade Entries'!$G71="Just For Fun",'Parade Entries'!R71,0)</f>
        <v>0</v>
      </c>
      <c r="Q70" s="156">
        <f>IF('Parade Entries'!$G71="Just For Fun",'Parade Entries'!S71,0)</f>
        <v>0</v>
      </c>
      <c r="R70" s="156">
        <f>IF('Parade Entries'!$G71="Just For Fun",'Parade Entries'!T71,0)</f>
        <v>0</v>
      </c>
      <c r="S70" s="271">
        <f>IF('Parade Entries'!$G71="Just For Fun",'Parade Entries'!U71,0)</f>
        <v>0</v>
      </c>
      <c r="T70" s="271">
        <f>IF('Parade Entries'!$G71="Just For Fun",'Parade Entries'!W71,0)</f>
        <v>0</v>
      </c>
      <c r="U70" s="271">
        <f>IF('Parade Entries'!$G71="Just For Fun",'Parade Entries'!X71,0)</f>
        <v>0</v>
      </c>
      <c r="V70" s="271">
        <f>IF('Parade Entries'!$G71="Just For Fun",'Parade Entries'!V71,0)</f>
        <v>0</v>
      </c>
      <c r="W70" s="272">
        <f>IF('Parade Entries'!$G71="Just For Fun",'Parade Entries'!Y71,0)</f>
        <v>0</v>
      </c>
      <c r="X70" s="271">
        <f>IF('Parade Entries'!$G71="Just For Fun",'Parade Entries'!Z71,0)</f>
        <v>0</v>
      </c>
      <c r="Y70" s="272">
        <f>IF('Parade Entries'!$G71="Just For Fun",'Parade Entries'!AA71,0)</f>
        <v>0</v>
      </c>
      <c r="Z70" s="271">
        <f>IF('Parade Entries'!$G71="Just For Fun",'Parade Entries'!AB71,0)</f>
        <v>0</v>
      </c>
      <c r="AA70" s="272">
        <f>IF('Parade Entries'!$G71="Just For Fun",'Parade Entries'!AC71,0)</f>
        <v>0</v>
      </c>
      <c r="AB70" s="156">
        <f>IF('Parade Entries'!$G71="Just For Fun",'Parade Entries'!AD71,0)</f>
        <v>0</v>
      </c>
      <c r="AC70" s="156">
        <f>IF('Parade Entries'!$G71="Just For Fun",'Parade Entries'!AE71,0)</f>
        <v>0</v>
      </c>
      <c r="AD70" s="156">
        <f>IF('Parade Entries'!$G71="Just For Fun",'Parade Entries'!AF71,0)</f>
        <v>0</v>
      </c>
    </row>
    <row r="71" spans="2:30" ht="18" x14ac:dyDescent="0.25">
      <c r="B71" s="156">
        <f>IF('Parade Entries'!$G72="Just For Fun",'Parade Entries'!B72,0)</f>
        <v>0</v>
      </c>
      <c r="C71" s="233">
        <f>IF('Parade Entries'!$G72="Just For Fun",'Parade Entries'!E72,0)</f>
        <v>0</v>
      </c>
      <c r="D71" s="269">
        <f>IF('Parade Entries'!$G72="Just For Fun",'Parade Entries'!F72,0)</f>
        <v>0</v>
      </c>
      <c r="E71" s="156">
        <f>IF('Parade Entries'!$G72="Just For Fun",'Parade Entries'!G72,0)</f>
        <v>0</v>
      </c>
      <c r="F71" s="156">
        <f>IF('Parade Entries'!$G72="Just For Fun",'Parade Entries'!H72,0)</f>
        <v>0</v>
      </c>
      <c r="G71" s="156">
        <f>IF('Parade Entries'!$G72="Just For Fun",'Parade Entries'!I72,0)</f>
        <v>0</v>
      </c>
      <c r="H71" s="156">
        <f>IF('Parade Entries'!$G72="Just For Fun",'Parade Entries'!J72,0)</f>
        <v>0</v>
      </c>
      <c r="I71" s="268">
        <f>IF('Parade Entries'!$G72="Just For Fun",'Parade Entries'!K72,0)</f>
        <v>0</v>
      </c>
      <c r="J71" s="156">
        <f>IF('Parade Entries'!$G72="Just For Fun",'Parade Entries'!L72,0)</f>
        <v>0</v>
      </c>
      <c r="K71" s="156">
        <f>IF('Parade Entries'!$G72="Just For Fun",'Parade Entries'!M72,0)</f>
        <v>0</v>
      </c>
      <c r="L71" s="156">
        <f>IF('Parade Entries'!$G72="Just For Fun",'Parade Entries'!N72,0)</f>
        <v>0</v>
      </c>
      <c r="M71" s="156">
        <f>IF('Parade Entries'!$G72="Just For Fun",'Parade Entries'!O72,0)</f>
        <v>0</v>
      </c>
      <c r="N71" s="156">
        <f>IF('Parade Entries'!$G72="Just For Fun",'Parade Entries'!P72,0)</f>
        <v>0</v>
      </c>
      <c r="O71" s="156">
        <f>IF('Parade Entries'!$G72="Just For Fun",'Parade Entries'!Q72,0)</f>
        <v>0</v>
      </c>
      <c r="P71" s="156">
        <f>IF('Parade Entries'!$G72="Just For Fun",'Parade Entries'!R72,0)</f>
        <v>0</v>
      </c>
      <c r="Q71" s="156">
        <f>IF('Parade Entries'!$G72="Just For Fun",'Parade Entries'!S72,0)</f>
        <v>0</v>
      </c>
      <c r="R71" s="156">
        <f>IF('Parade Entries'!$G72="Just For Fun",'Parade Entries'!T72,0)</f>
        <v>0</v>
      </c>
      <c r="S71" s="271">
        <f>IF('Parade Entries'!$G72="Just For Fun",'Parade Entries'!U72,0)</f>
        <v>0</v>
      </c>
      <c r="T71" s="271">
        <f>IF('Parade Entries'!$G72="Just For Fun",'Parade Entries'!W72,0)</f>
        <v>0</v>
      </c>
      <c r="U71" s="271">
        <f>IF('Parade Entries'!$G72="Just For Fun",'Parade Entries'!X72,0)</f>
        <v>0</v>
      </c>
      <c r="V71" s="271">
        <f>IF('Parade Entries'!$G72="Just For Fun",'Parade Entries'!V72,0)</f>
        <v>0</v>
      </c>
      <c r="W71" s="272">
        <f>IF('Parade Entries'!$G72="Just For Fun",'Parade Entries'!Y72,0)</f>
        <v>0</v>
      </c>
      <c r="X71" s="271">
        <f>IF('Parade Entries'!$G72="Just For Fun",'Parade Entries'!Z72,0)</f>
        <v>0</v>
      </c>
      <c r="Y71" s="272">
        <f>IF('Parade Entries'!$G72="Just For Fun",'Parade Entries'!AA72,0)</f>
        <v>0</v>
      </c>
      <c r="Z71" s="271">
        <f>IF('Parade Entries'!$G72="Just For Fun",'Parade Entries'!AB72,0)</f>
        <v>0</v>
      </c>
      <c r="AA71" s="272">
        <f>IF('Parade Entries'!$G72="Just For Fun",'Parade Entries'!AC72,0)</f>
        <v>0</v>
      </c>
      <c r="AB71" s="156">
        <f>IF('Parade Entries'!$G72="Just For Fun",'Parade Entries'!AD72,0)</f>
        <v>0</v>
      </c>
      <c r="AC71" s="156">
        <f>IF('Parade Entries'!$G72="Just For Fun",'Parade Entries'!AE72,0)</f>
        <v>0</v>
      </c>
      <c r="AD71" s="156">
        <f>IF('Parade Entries'!$G72="Just For Fun",'Parade Entries'!AF72,0)</f>
        <v>0</v>
      </c>
    </row>
    <row r="72" spans="2:30" ht="18" x14ac:dyDescent="0.25">
      <c r="B72" s="156">
        <f>IF('Parade Entries'!$G73="Just For Fun",'Parade Entries'!B73,0)</f>
        <v>0</v>
      </c>
      <c r="C72" s="233">
        <f>IF('Parade Entries'!$G73="Just For Fun",'Parade Entries'!E73,0)</f>
        <v>0</v>
      </c>
      <c r="D72" s="269">
        <f>IF('Parade Entries'!$G73="Just For Fun",'Parade Entries'!F73,0)</f>
        <v>0</v>
      </c>
      <c r="E72" s="156">
        <f>IF('Parade Entries'!$G73="Just For Fun",'Parade Entries'!G73,0)</f>
        <v>0</v>
      </c>
      <c r="F72" s="156">
        <f>IF('Parade Entries'!$G73="Just For Fun",'Parade Entries'!H73,0)</f>
        <v>0</v>
      </c>
      <c r="G72" s="156">
        <f>IF('Parade Entries'!$G73="Just For Fun",'Parade Entries'!I73,0)</f>
        <v>0</v>
      </c>
      <c r="H72" s="156">
        <f>IF('Parade Entries'!$G73="Just For Fun",'Parade Entries'!J73,0)</f>
        <v>0</v>
      </c>
      <c r="I72" s="268">
        <f>IF('Parade Entries'!$G73="Just For Fun",'Parade Entries'!K73,0)</f>
        <v>0</v>
      </c>
      <c r="J72" s="156">
        <f>IF('Parade Entries'!$G73="Just For Fun",'Parade Entries'!L73,0)</f>
        <v>0</v>
      </c>
      <c r="K72" s="156">
        <f>IF('Parade Entries'!$G73="Just For Fun",'Parade Entries'!M73,0)</f>
        <v>0</v>
      </c>
      <c r="L72" s="156">
        <f>IF('Parade Entries'!$G73="Just For Fun",'Parade Entries'!N73,0)</f>
        <v>0</v>
      </c>
      <c r="M72" s="156">
        <f>IF('Parade Entries'!$G73="Just For Fun",'Parade Entries'!O73,0)</f>
        <v>0</v>
      </c>
      <c r="N72" s="156">
        <f>IF('Parade Entries'!$G73="Just For Fun",'Parade Entries'!P73,0)</f>
        <v>0</v>
      </c>
      <c r="O72" s="156">
        <f>IF('Parade Entries'!$G73="Just For Fun",'Parade Entries'!Q73,0)</f>
        <v>0</v>
      </c>
      <c r="P72" s="156">
        <f>IF('Parade Entries'!$G73="Just For Fun",'Parade Entries'!R73,0)</f>
        <v>0</v>
      </c>
      <c r="Q72" s="156">
        <f>IF('Parade Entries'!$G73="Just For Fun",'Parade Entries'!S73,0)</f>
        <v>0</v>
      </c>
      <c r="R72" s="156">
        <f>IF('Parade Entries'!$G73="Just For Fun",'Parade Entries'!T73,0)</f>
        <v>0</v>
      </c>
      <c r="S72" s="271">
        <f>IF('Parade Entries'!$G73="Just For Fun",'Parade Entries'!U73,0)</f>
        <v>0</v>
      </c>
      <c r="T72" s="271">
        <f>IF('Parade Entries'!$G73="Just For Fun",'Parade Entries'!W73,0)</f>
        <v>0</v>
      </c>
      <c r="U72" s="271">
        <f>IF('Parade Entries'!$G73="Just For Fun",'Parade Entries'!X73,0)</f>
        <v>0</v>
      </c>
      <c r="V72" s="271">
        <f>IF('Parade Entries'!$G73="Just For Fun",'Parade Entries'!V73,0)</f>
        <v>0</v>
      </c>
      <c r="W72" s="272">
        <f>IF('Parade Entries'!$G73="Just For Fun",'Parade Entries'!Y73,0)</f>
        <v>0</v>
      </c>
      <c r="X72" s="271">
        <f>IF('Parade Entries'!$G73="Just For Fun",'Parade Entries'!Z73,0)</f>
        <v>0</v>
      </c>
      <c r="Y72" s="272">
        <f>IF('Parade Entries'!$G73="Just For Fun",'Parade Entries'!AA73,0)</f>
        <v>0</v>
      </c>
      <c r="Z72" s="271">
        <f>IF('Parade Entries'!$G73="Just For Fun",'Parade Entries'!AB73,0)</f>
        <v>0</v>
      </c>
      <c r="AA72" s="272">
        <f>IF('Parade Entries'!$G73="Just For Fun",'Parade Entries'!AC73,0)</f>
        <v>0</v>
      </c>
      <c r="AB72" s="156">
        <f>IF('Parade Entries'!$G73="Just For Fun",'Parade Entries'!AD73,0)</f>
        <v>0</v>
      </c>
      <c r="AC72" s="156">
        <f>IF('Parade Entries'!$G73="Just For Fun",'Parade Entries'!AE73,0)</f>
        <v>0</v>
      </c>
      <c r="AD72" s="156">
        <f>IF('Parade Entries'!$G73="Just For Fun",'Parade Entries'!AF73,0)</f>
        <v>0</v>
      </c>
    </row>
    <row r="73" spans="2:30" ht="18" x14ac:dyDescent="0.25">
      <c r="B73" s="156">
        <f>IF('Parade Entries'!$G74="Just For Fun",'Parade Entries'!B74,0)</f>
        <v>0</v>
      </c>
      <c r="C73" s="233">
        <f>IF('Parade Entries'!$G74="Just For Fun",'Parade Entries'!E74,0)</f>
        <v>0</v>
      </c>
      <c r="D73" s="269">
        <f>IF('Parade Entries'!$G74="Just For Fun",'Parade Entries'!F74,0)</f>
        <v>0</v>
      </c>
      <c r="E73" s="156">
        <f>IF('Parade Entries'!$G74="Just For Fun",'Parade Entries'!G74,0)</f>
        <v>0</v>
      </c>
      <c r="F73" s="156">
        <f>IF('Parade Entries'!$G74="Just For Fun",'Parade Entries'!H74,0)</f>
        <v>0</v>
      </c>
      <c r="G73" s="156">
        <f>IF('Parade Entries'!$G74="Just For Fun",'Parade Entries'!I74,0)</f>
        <v>0</v>
      </c>
      <c r="H73" s="156">
        <f>IF('Parade Entries'!$G74="Just For Fun",'Parade Entries'!J74,0)</f>
        <v>0</v>
      </c>
      <c r="I73" s="268">
        <f>IF('Parade Entries'!$G74="Just For Fun",'Parade Entries'!K74,0)</f>
        <v>0</v>
      </c>
      <c r="J73" s="156">
        <f>IF('Parade Entries'!$G74="Just For Fun",'Parade Entries'!L74,0)</f>
        <v>0</v>
      </c>
      <c r="K73" s="156">
        <f>IF('Parade Entries'!$G74="Just For Fun",'Parade Entries'!M74,0)</f>
        <v>0</v>
      </c>
      <c r="L73" s="156">
        <f>IF('Parade Entries'!$G74="Just For Fun",'Parade Entries'!N74,0)</f>
        <v>0</v>
      </c>
      <c r="M73" s="156">
        <f>IF('Parade Entries'!$G74="Just For Fun",'Parade Entries'!O74,0)</f>
        <v>0</v>
      </c>
      <c r="N73" s="156">
        <f>IF('Parade Entries'!$G74="Just For Fun",'Parade Entries'!P74,0)</f>
        <v>0</v>
      </c>
      <c r="O73" s="156">
        <f>IF('Parade Entries'!$G74="Just For Fun",'Parade Entries'!Q74,0)</f>
        <v>0</v>
      </c>
      <c r="P73" s="156">
        <f>IF('Parade Entries'!$G74="Just For Fun",'Parade Entries'!R74,0)</f>
        <v>0</v>
      </c>
      <c r="Q73" s="156">
        <f>IF('Parade Entries'!$G74="Just For Fun",'Parade Entries'!S74,0)</f>
        <v>0</v>
      </c>
      <c r="R73" s="156">
        <f>IF('Parade Entries'!$G74="Just For Fun",'Parade Entries'!T74,0)</f>
        <v>0</v>
      </c>
      <c r="S73" s="271">
        <f>IF('Parade Entries'!$G74="Just For Fun",'Parade Entries'!U74,0)</f>
        <v>0</v>
      </c>
      <c r="T73" s="271">
        <f>IF('Parade Entries'!$G74="Just For Fun",'Parade Entries'!W74,0)</f>
        <v>0</v>
      </c>
      <c r="U73" s="271">
        <f>IF('Parade Entries'!$G74="Just For Fun",'Parade Entries'!X74,0)</f>
        <v>0</v>
      </c>
      <c r="V73" s="271">
        <f>IF('Parade Entries'!$G74="Just For Fun",'Parade Entries'!V74,0)</f>
        <v>0</v>
      </c>
      <c r="W73" s="272">
        <f>IF('Parade Entries'!$G74="Just For Fun",'Parade Entries'!Y74,0)</f>
        <v>0</v>
      </c>
      <c r="X73" s="271">
        <f>IF('Parade Entries'!$G74="Just For Fun",'Parade Entries'!Z74,0)</f>
        <v>0</v>
      </c>
      <c r="Y73" s="272">
        <f>IF('Parade Entries'!$G74="Just For Fun",'Parade Entries'!AA74,0)</f>
        <v>0</v>
      </c>
      <c r="Z73" s="271">
        <f>IF('Parade Entries'!$G74="Just For Fun",'Parade Entries'!AB74,0)</f>
        <v>0</v>
      </c>
      <c r="AA73" s="272">
        <f>IF('Parade Entries'!$G74="Just For Fun",'Parade Entries'!AC74,0)</f>
        <v>0</v>
      </c>
      <c r="AB73" s="156">
        <f>IF('Parade Entries'!$G74="Just For Fun",'Parade Entries'!AD74,0)</f>
        <v>0</v>
      </c>
      <c r="AC73" s="156">
        <f>IF('Parade Entries'!$G74="Just For Fun",'Parade Entries'!AE74,0)</f>
        <v>0</v>
      </c>
      <c r="AD73" s="156">
        <f>IF('Parade Entries'!$G74="Just For Fun",'Parade Entries'!AF74,0)</f>
        <v>0</v>
      </c>
    </row>
    <row r="74" spans="2:30" ht="18" x14ac:dyDescent="0.25">
      <c r="B74" s="156">
        <f>IF('Parade Entries'!$G75="Just For Fun",'Parade Entries'!B75,0)</f>
        <v>0</v>
      </c>
      <c r="C74" s="233">
        <f>IF('Parade Entries'!$G75="Just For Fun",'Parade Entries'!E75,0)</f>
        <v>0</v>
      </c>
      <c r="D74" s="269">
        <f>IF('Parade Entries'!$G75="Just For Fun",'Parade Entries'!F75,0)</f>
        <v>0</v>
      </c>
      <c r="E74" s="156">
        <f>IF('Parade Entries'!$G75="Just For Fun",'Parade Entries'!G75,0)</f>
        <v>0</v>
      </c>
      <c r="F74" s="156">
        <f>IF('Parade Entries'!$G75="Just For Fun",'Parade Entries'!H75,0)</f>
        <v>0</v>
      </c>
      <c r="G74" s="156">
        <f>IF('Parade Entries'!$G75="Just For Fun",'Parade Entries'!I75,0)</f>
        <v>0</v>
      </c>
      <c r="H74" s="156">
        <f>IF('Parade Entries'!$G75="Just For Fun",'Parade Entries'!J75,0)</f>
        <v>0</v>
      </c>
      <c r="I74" s="268">
        <f>IF('Parade Entries'!$G75="Just For Fun",'Parade Entries'!K75,0)</f>
        <v>0</v>
      </c>
      <c r="J74" s="156">
        <f>IF('Parade Entries'!$G75="Just For Fun",'Parade Entries'!L75,0)</f>
        <v>0</v>
      </c>
      <c r="K74" s="156">
        <f>IF('Parade Entries'!$G75="Just For Fun",'Parade Entries'!M75,0)</f>
        <v>0</v>
      </c>
      <c r="L74" s="156">
        <f>IF('Parade Entries'!$G75="Just For Fun",'Parade Entries'!N75,0)</f>
        <v>0</v>
      </c>
      <c r="M74" s="156">
        <f>IF('Parade Entries'!$G75="Just For Fun",'Parade Entries'!O75,0)</f>
        <v>0</v>
      </c>
      <c r="N74" s="156">
        <f>IF('Parade Entries'!$G75="Just For Fun",'Parade Entries'!P75,0)</f>
        <v>0</v>
      </c>
      <c r="O74" s="156">
        <f>IF('Parade Entries'!$G75="Just For Fun",'Parade Entries'!Q75,0)</f>
        <v>0</v>
      </c>
      <c r="P74" s="156">
        <f>IF('Parade Entries'!$G75="Just For Fun",'Parade Entries'!R75,0)</f>
        <v>0</v>
      </c>
      <c r="Q74" s="156">
        <f>IF('Parade Entries'!$G75="Just For Fun",'Parade Entries'!S75,0)</f>
        <v>0</v>
      </c>
      <c r="R74" s="156">
        <f>IF('Parade Entries'!$G75="Just For Fun",'Parade Entries'!T75,0)</f>
        <v>0</v>
      </c>
      <c r="S74" s="271">
        <f>IF('Parade Entries'!$G75="Just For Fun",'Parade Entries'!U75,0)</f>
        <v>0</v>
      </c>
      <c r="T74" s="271">
        <f>IF('Parade Entries'!$G75="Just For Fun",'Parade Entries'!W75,0)</f>
        <v>0</v>
      </c>
      <c r="U74" s="271">
        <f>IF('Parade Entries'!$G75="Just For Fun",'Parade Entries'!X75,0)</f>
        <v>0</v>
      </c>
      <c r="V74" s="271">
        <f>IF('Parade Entries'!$G75="Just For Fun",'Parade Entries'!V75,0)</f>
        <v>0</v>
      </c>
      <c r="W74" s="272">
        <f>IF('Parade Entries'!$G75="Just For Fun",'Parade Entries'!Y75,0)</f>
        <v>0</v>
      </c>
      <c r="X74" s="271">
        <f>IF('Parade Entries'!$G75="Just For Fun",'Parade Entries'!Z75,0)</f>
        <v>0</v>
      </c>
      <c r="Y74" s="272">
        <f>IF('Parade Entries'!$G75="Just For Fun",'Parade Entries'!AA75,0)</f>
        <v>0</v>
      </c>
      <c r="Z74" s="271">
        <f>IF('Parade Entries'!$G75="Just For Fun",'Parade Entries'!AB75,0)</f>
        <v>0</v>
      </c>
      <c r="AA74" s="272">
        <f>IF('Parade Entries'!$G75="Just For Fun",'Parade Entries'!AC75,0)</f>
        <v>0</v>
      </c>
      <c r="AB74" s="156">
        <f>IF('Parade Entries'!$G75="Just For Fun",'Parade Entries'!AD75,0)</f>
        <v>0</v>
      </c>
      <c r="AC74" s="156">
        <f>IF('Parade Entries'!$G75="Just For Fun",'Parade Entries'!AE75,0)</f>
        <v>0</v>
      </c>
      <c r="AD74" s="156">
        <f>IF('Parade Entries'!$G75="Just For Fun",'Parade Entries'!AF75,0)</f>
        <v>0</v>
      </c>
    </row>
    <row r="75" spans="2:30" ht="18" x14ac:dyDescent="0.25">
      <c r="B75" s="156">
        <f>IF('Parade Entries'!$G76="Just For Fun",'Parade Entries'!B76,0)</f>
        <v>0</v>
      </c>
      <c r="C75" s="233">
        <f>IF('Parade Entries'!$G76="Just For Fun",'Parade Entries'!E76,0)</f>
        <v>0</v>
      </c>
      <c r="D75" s="269">
        <f>IF('Parade Entries'!$G76="Just For Fun",'Parade Entries'!F76,0)</f>
        <v>0</v>
      </c>
      <c r="E75" s="156">
        <f>IF('Parade Entries'!$G76="Just For Fun",'Parade Entries'!G76,0)</f>
        <v>0</v>
      </c>
      <c r="F75" s="156">
        <f>IF('Parade Entries'!$G76="Just For Fun",'Parade Entries'!H76,0)</f>
        <v>0</v>
      </c>
      <c r="G75" s="156">
        <f>IF('Parade Entries'!$G76="Just For Fun",'Parade Entries'!I76,0)</f>
        <v>0</v>
      </c>
      <c r="H75" s="156">
        <f>IF('Parade Entries'!$G76="Just For Fun",'Parade Entries'!J76,0)</f>
        <v>0</v>
      </c>
      <c r="I75" s="268">
        <f>IF('Parade Entries'!$G76="Just For Fun",'Parade Entries'!K76,0)</f>
        <v>0</v>
      </c>
      <c r="J75" s="156">
        <f>IF('Parade Entries'!$G76="Just For Fun",'Parade Entries'!L76,0)</f>
        <v>0</v>
      </c>
      <c r="K75" s="156">
        <f>IF('Parade Entries'!$G76="Just For Fun",'Parade Entries'!M76,0)</f>
        <v>0</v>
      </c>
      <c r="L75" s="156">
        <f>IF('Parade Entries'!$G76="Just For Fun",'Parade Entries'!N76,0)</f>
        <v>0</v>
      </c>
      <c r="M75" s="156">
        <f>IF('Parade Entries'!$G76="Just For Fun",'Parade Entries'!O76,0)</f>
        <v>0</v>
      </c>
      <c r="N75" s="156">
        <f>IF('Parade Entries'!$G76="Just For Fun",'Parade Entries'!P76,0)</f>
        <v>0</v>
      </c>
      <c r="O75" s="156">
        <f>IF('Parade Entries'!$G76="Just For Fun",'Parade Entries'!Q76,0)</f>
        <v>0</v>
      </c>
      <c r="P75" s="156">
        <f>IF('Parade Entries'!$G76="Just For Fun",'Parade Entries'!R76,0)</f>
        <v>0</v>
      </c>
      <c r="Q75" s="156">
        <f>IF('Parade Entries'!$G76="Just For Fun",'Parade Entries'!S76,0)</f>
        <v>0</v>
      </c>
      <c r="R75" s="156">
        <f>IF('Parade Entries'!$G76="Just For Fun",'Parade Entries'!T76,0)</f>
        <v>0</v>
      </c>
      <c r="S75" s="271">
        <f>IF('Parade Entries'!$G76="Just For Fun",'Parade Entries'!U76,0)</f>
        <v>0</v>
      </c>
      <c r="T75" s="271">
        <f>IF('Parade Entries'!$G76="Just For Fun",'Parade Entries'!W76,0)</f>
        <v>0</v>
      </c>
      <c r="U75" s="271">
        <f>IF('Parade Entries'!$G76="Just For Fun",'Parade Entries'!X76,0)</f>
        <v>0</v>
      </c>
      <c r="V75" s="271">
        <f>IF('Parade Entries'!$G76="Just For Fun",'Parade Entries'!V76,0)</f>
        <v>0</v>
      </c>
      <c r="W75" s="272">
        <f>IF('Parade Entries'!$G76="Just For Fun",'Parade Entries'!Y76,0)</f>
        <v>0</v>
      </c>
      <c r="X75" s="271">
        <f>IF('Parade Entries'!$G76="Just For Fun",'Parade Entries'!Z76,0)</f>
        <v>0</v>
      </c>
      <c r="Y75" s="272">
        <f>IF('Parade Entries'!$G76="Just For Fun",'Parade Entries'!AA76,0)</f>
        <v>0</v>
      </c>
      <c r="Z75" s="271">
        <f>IF('Parade Entries'!$G76="Just For Fun",'Parade Entries'!AB76,0)</f>
        <v>0</v>
      </c>
      <c r="AA75" s="272">
        <f>IF('Parade Entries'!$G76="Just For Fun",'Parade Entries'!AC76,0)</f>
        <v>0</v>
      </c>
      <c r="AB75" s="156">
        <f>IF('Parade Entries'!$G76="Just For Fun",'Parade Entries'!AD76,0)</f>
        <v>0</v>
      </c>
      <c r="AC75" s="156">
        <f>IF('Parade Entries'!$G76="Just For Fun",'Parade Entries'!AE76,0)</f>
        <v>0</v>
      </c>
      <c r="AD75" s="156">
        <f>IF('Parade Entries'!$G76="Just For Fun",'Parade Entries'!AF76,0)</f>
        <v>0</v>
      </c>
    </row>
    <row r="76" spans="2:30" ht="18" x14ac:dyDescent="0.25">
      <c r="B76" s="156">
        <f>IF('Parade Entries'!$G77="Just For Fun",'Parade Entries'!B77,0)</f>
        <v>0</v>
      </c>
      <c r="C76" s="233">
        <f>IF('Parade Entries'!$G77="Just For Fun",'Parade Entries'!E77,0)</f>
        <v>0</v>
      </c>
      <c r="D76" s="269">
        <f>IF('Parade Entries'!$G77="Just For Fun",'Parade Entries'!F77,0)</f>
        <v>0</v>
      </c>
      <c r="E76" s="156">
        <f>IF('Parade Entries'!$G77="Just For Fun",'Parade Entries'!G77,0)</f>
        <v>0</v>
      </c>
      <c r="F76" s="156">
        <f>IF('Parade Entries'!$G77="Just For Fun",'Parade Entries'!H77,0)</f>
        <v>0</v>
      </c>
      <c r="G76" s="156">
        <f>IF('Parade Entries'!$G77="Just For Fun",'Parade Entries'!I77,0)</f>
        <v>0</v>
      </c>
      <c r="H76" s="156">
        <f>IF('Parade Entries'!$G77="Just For Fun",'Parade Entries'!J77,0)</f>
        <v>0</v>
      </c>
      <c r="I76" s="268">
        <f>IF('Parade Entries'!$G77="Just For Fun",'Parade Entries'!K77,0)</f>
        <v>0</v>
      </c>
      <c r="J76" s="156">
        <f>IF('Parade Entries'!$G77="Just For Fun",'Parade Entries'!L77,0)</f>
        <v>0</v>
      </c>
      <c r="K76" s="156">
        <f>IF('Parade Entries'!$G77="Just For Fun",'Parade Entries'!M77,0)</f>
        <v>0</v>
      </c>
      <c r="L76" s="156">
        <f>IF('Parade Entries'!$G77="Just For Fun",'Parade Entries'!N77,0)</f>
        <v>0</v>
      </c>
      <c r="M76" s="156">
        <f>IF('Parade Entries'!$G77="Just For Fun",'Parade Entries'!O77,0)</f>
        <v>0</v>
      </c>
      <c r="N76" s="156">
        <f>IF('Parade Entries'!$G77="Just For Fun",'Parade Entries'!P77,0)</f>
        <v>0</v>
      </c>
      <c r="O76" s="156">
        <f>IF('Parade Entries'!$G77="Just For Fun",'Parade Entries'!Q77,0)</f>
        <v>0</v>
      </c>
      <c r="P76" s="156">
        <f>IF('Parade Entries'!$G77="Just For Fun",'Parade Entries'!R77,0)</f>
        <v>0</v>
      </c>
      <c r="Q76" s="156">
        <f>IF('Parade Entries'!$G77="Just For Fun",'Parade Entries'!S77,0)</f>
        <v>0</v>
      </c>
      <c r="R76" s="156">
        <f>IF('Parade Entries'!$G77="Just For Fun",'Parade Entries'!T77,0)</f>
        <v>0</v>
      </c>
      <c r="S76" s="271">
        <f>IF('Parade Entries'!$G77="Just For Fun",'Parade Entries'!U77,0)</f>
        <v>0</v>
      </c>
      <c r="T76" s="271">
        <f>IF('Parade Entries'!$G77="Just For Fun",'Parade Entries'!W77,0)</f>
        <v>0</v>
      </c>
      <c r="U76" s="271">
        <f>IF('Parade Entries'!$G77="Just For Fun",'Parade Entries'!X77,0)</f>
        <v>0</v>
      </c>
      <c r="V76" s="271">
        <f>IF('Parade Entries'!$G77="Just For Fun",'Parade Entries'!V77,0)</f>
        <v>0</v>
      </c>
      <c r="W76" s="272">
        <f>IF('Parade Entries'!$G77="Just For Fun",'Parade Entries'!Y77,0)</f>
        <v>0</v>
      </c>
      <c r="X76" s="271">
        <f>IF('Parade Entries'!$G77="Just For Fun",'Parade Entries'!Z77,0)</f>
        <v>0</v>
      </c>
      <c r="Y76" s="272">
        <f>IF('Parade Entries'!$G77="Just For Fun",'Parade Entries'!AA77,0)</f>
        <v>0</v>
      </c>
      <c r="Z76" s="271">
        <f>IF('Parade Entries'!$G77="Just For Fun",'Parade Entries'!AB77,0)</f>
        <v>0</v>
      </c>
      <c r="AA76" s="272">
        <f>IF('Parade Entries'!$G77="Just For Fun",'Parade Entries'!AC77,0)</f>
        <v>0</v>
      </c>
      <c r="AB76" s="156">
        <f>IF('Parade Entries'!$G77="Just For Fun",'Parade Entries'!AD77,0)</f>
        <v>0</v>
      </c>
      <c r="AC76" s="156">
        <f>IF('Parade Entries'!$G77="Just For Fun",'Parade Entries'!AE77,0)</f>
        <v>0</v>
      </c>
      <c r="AD76" s="156">
        <f>IF('Parade Entries'!$G77="Just For Fun",'Parade Entries'!AF77,0)</f>
        <v>0</v>
      </c>
    </row>
    <row r="77" spans="2:30" ht="18" x14ac:dyDescent="0.25">
      <c r="B77" s="156">
        <f>IF('Parade Entries'!$G78="Just For Fun",'Parade Entries'!B78,0)</f>
        <v>0</v>
      </c>
      <c r="C77" s="233">
        <f>IF('Parade Entries'!$G78="Just For Fun",'Parade Entries'!E78,0)</f>
        <v>0</v>
      </c>
      <c r="D77" s="269">
        <f>IF('Parade Entries'!$G78="Just For Fun",'Parade Entries'!F78,0)</f>
        <v>0</v>
      </c>
      <c r="E77" s="156">
        <f>IF('Parade Entries'!$G78="Just For Fun",'Parade Entries'!G78,0)</f>
        <v>0</v>
      </c>
      <c r="F77" s="156">
        <f>IF('Parade Entries'!$G78="Just For Fun",'Parade Entries'!H78,0)</f>
        <v>0</v>
      </c>
      <c r="G77" s="156">
        <f>IF('Parade Entries'!$G78="Just For Fun",'Parade Entries'!I78,0)</f>
        <v>0</v>
      </c>
      <c r="H77" s="156">
        <f>IF('Parade Entries'!$G78="Just For Fun",'Parade Entries'!J78,0)</f>
        <v>0</v>
      </c>
      <c r="I77" s="268">
        <f>IF('Parade Entries'!$G78="Just For Fun",'Parade Entries'!K78,0)</f>
        <v>0</v>
      </c>
      <c r="J77" s="156">
        <f>IF('Parade Entries'!$G78="Just For Fun",'Parade Entries'!L78,0)</f>
        <v>0</v>
      </c>
      <c r="K77" s="156">
        <f>IF('Parade Entries'!$G78="Just For Fun",'Parade Entries'!M78,0)</f>
        <v>0</v>
      </c>
      <c r="L77" s="156">
        <f>IF('Parade Entries'!$G78="Just For Fun",'Parade Entries'!N78,0)</f>
        <v>0</v>
      </c>
      <c r="M77" s="156">
        <f>IF('Parade Entries'!$G78="Just For Fun",'Parade Entries'!O78,0)</f>
        <v>0</v>
      </c>
      <c r="N77" s="156">
        <f>IF('Parade Entries'!$G78="Just For Fun",'Parade Entries'!P78,0)</f>
        <v>0</v>
      </c>
      <c r="O77" s="156">
        <f>IF('Parade Entries'!$G78="Just For Fun",'Parade Entries'!Q78,0)</f>
        <v>0</v>
      </c>
      <c r="P77" s="156">
        <f>IF('Parade Entries'!$G78="Just For Fun",'Parade Entries'!R78,0)</f>
        <v>0</v>
      </c>
      <c r="Q77" s="156">
        <f>IF('Parade Entries'!$G78="Just For Fun",'Parade Entries'!S78,0)</f>
        <v>0</v>
      </c>
      <c r="R77" s="156">
        <f>IF('Parade Entries'!$G78="Just For Fun",'Parade Entries'!T78,0)</f>
        <v>0</v>
      </c>
      <c r="S77" s="271">
        <f>IF('Parade Entries'!$G78="Just For Fun",'Parade Entries'!U78,0)</f>
        <v>0</v>
      </c>
      <c r="T77" s="271">
        <f>IF('Parade Entries'!$G78="Just For Fun",'Parade Entries'!W78,0)</f>
        <v>0</v>
      </c>
      <c r="U77" s="271">
        <f>IF('Parade Entries'!$G78="Just For Fun",'Parade Entries'!X78,0)</f>
        <v>0</v>
      </c>
      <c r="V77" s="271">
        <f>IF('Parade Entries'!$G78="Just For Fun",'Parade Entries'!V78,0)</f>
        <v>0</v>
      </c>
      <c r="W77" s="272">
        <f>IF('Parade Entries'!$G78="Just For Fun",'Parade Entries'!Y78,0)</f>
        <v>0</v>
      </c>
      <c r="X77" s="271">
        <f>IF('Parade Entries'!$G78="Just For Fun",'Parade Entries'!Z78,0)</f>
        <v>0</v>
      </c>
      <c r="Y77" s="272">
        <f>IF('Parade Entries'!$G78="Just For Fun",'Parade Entries'!AA78,0)</f>
        <v>0</v>
      </c>
      <c r="Z77" s="271">
        <f>IF('Parade Entries'!$G78="Just For Fun",'Parade Entries'!AB78,0)</f>
        <v>0</v>
      </c>
      <c r="AA77" s="272">
        <f>IF('Parade Entries'!$G78="Just For Fun",'Parade Entries'!AC78,0)</f>
        <v>0</v>
      </c>
      <c r="AB77" s="156">
        <f>IF('Parade Entries'!$G78="Just For Fun",'Parade Entries'!AD78,0)</f>
        <v>0</v>
      </c>
      <c r="AC77" s="156">
        <f>IF('Parade Entries'!$G78="Just For Fun",'Parade Entries'!AE78,0)</f>
        <v>0</v>
      </c>
      <c r="AD77" s="156">
        <f>IF('Parade Entries'!$G78="Just For Fun",'Parade Entries'!AF78,0)</f>
        <v>0</v>
      </c>
    </row>
    <row r="78" spans="2:30" ht="18" x14ac:dyDescent="0.25">
      <c r="B78" s="156">
        <f>IF('Parade Entries'!$G79="Just For Fun",'Parade Entries'!B79,0)</f>
        <v>0</v>
      </c>
      <c r="C78" s="233">
        <f>IF('Parade Entries'!$G79="Just For Fun",'Parade Entries'!E79,0)</f>
        <v>0</v>
      </c>
      <c r="D78" s="269">
        <f>IF('Parade Entries'!$G79="Just For Fun",'Parade Entries'!F79,0)</f>
        <v>0</v>
      </c>
      <c r="E78" s="156">
        <f>IF('Parade Entries'!$G79="Just For Fun",'Parade Entries'!G79,0)</f>
        <v>0</v>
      </c>
      <c r="F78" s="156">
        <f>IF('Parade Entries'!$G79="Just For Fun",'Parade Entries'!H79,0)</f>
        <v>0</v>
      </c>
      <c r="G78" s="156">
        <f>IF('Parade Entries'!$G79="Just For Fun",'Parade Entries'!I79,0)</f>
        <v>0</v>
      </c>
      <c r="H78" s="156">
        <f>IF('Parade Entries'!$G79="Just For Fun",'Parade Entries'!J79,0)</f>
        <v>0</v>
      </c>
      <c r="I78" s="268">
        <f>IF('Parade Entries'!$G79="Just For Fun",'Parade Entries'!K79,0)</f>
        <v>0</v>
      </c>
      <c r="J78" s="156">
        <f>IF('Parade Entries'!$G79="Just For Fun",'Parade Entries'!L79,0)</f>
        <v>0</v>
      </c>
      <c r="K78" s="156">
        <f>IF('Parade Entries'!$G79="Just For Fun",'Parade Entries'!M79,0)</f>
        <v>0</v>
      </c>
      <c r="L78" s="156">
        <f>IF('Parade Entries'!$G79="Just For Fun",'Parade Entries'!N79,0)</f>
        <v>0</v>
      </c>
      <c r="M78" s="156">
        <f>IF('Parade Entries'!$G79="Just For Fun",'Parade Entries'!O79,0)</f>
        <v>0</v>
      </c>
      <c r="N78" s="156">
        <f>IF('Parade Entries'!$G79="Just For Fun",'Parade Entries'!P79,0)</f>
        <v>0</v>
      </c>
      <c r="O78" s="156">
        <f>IF('Parade Entries'!$G79="Just For Fun",'Parade Entries'!Q79,0)</f>
        <v>0</v>
      </c>
      <c r="P78" s="156">
        <f>IF('Parade Entries'!$G79="Just For Fun",'Parade Entries'!R79,0)</f>
        <v>0</v>
      </c>
      <c r="Q78" s="156">
        <f>IF('Parade Entries'!$G79="Just For Fun",'Parade Entries'!S79,0)</f>
        <v>0</v>
      </c>
      <c r="R78" s="156">
        <f>IF('Parade Entries'!$G79="Just For Fun",'Parade Entries'!T79,0)</f>
        <v>0</v>
      </c>
      <c r="S78" s="271">
        <f>IF('Parade Entries'!$G79="Just For Fun",'Parade Entries'!U79,0)</f>
        <v>0</v>
      </c>
      <c r="T78" s="271">
        <f>IF('Parade Entries'!$G79="Just For Fun",'Parade Entries'!W79,0)</f>
        <v>0</v>
      </c>
      <c r="U78" s="271">
        <f>IF('Parade Entries'!$G79="Just For Fun",'Parade Entries'!X79,0)</f>
        <v>0</v>
      </c>
      <c r="V78" s="271">
        <f>IF('Parade Entries'!$G79="Just For Fun",'Parade Entries'!V79,0)</f>
        <v>0</v>
      </c>
      <c r="W78" s="272">
        <f>IF('Parade Entries'!$G79="Just For Fun",'Parade Entries'!Y79,0)</f>
        <v>0</v>
      </c>
      <c r="X78" s="271">
        <f>IF('Parade Entries'!$G79="Just For Fun",'Parade Entries'!Z79,0)</f>
        <v>0</v>
      </c>
      <c r="Y78" s="272">
        <f>IF('Parade Entries'!$G79="Just For Fun",'Parade Entries'!AA79,0)</f>
        <v>0</v>
      </c>
      <c r="Z78" s="271">
        <f>IF('Parade Entries'!$G79="Just For Fun",'Parade Entries'!AB79,0)</f>
        <v>0</v>
      </c>
      <c r="AA78" s="272">
        <f>IF('Parade Entries'!$G79="Just For Fun",'Parade Entries'!AC79,0)</f>
        <v>0</v>
      </c>
      <c r="AB78" s="156">
        <f>IF('Parade Entries'!$G79="Just For Fun",'Parade Entries'!AD79,0)</f>
        <v>0</v>
      </c>
      <c r="AC78" s="156">
        <f>IF('Parade Entries'!$G79="Just For Fun",'Parade Entries'!AE79,0)</f>
        <v>0</v>
      </c>
      <c r="AD78" s="156">
        <f>IF('Parade Entries'!$G79="Just For Fun",'Parade Entries'!AF79,0)</f>
        <v>0</v>
      </c>
    </row>
    <row r="79" spans="2:30" ht="18" x14ac:dyDescent="0.25">
      <c r="B79" s="156">
        <f>IF('Parade Entries'!$G80="Just For Fun",'Parade Entries'!B80,0)</f>
        <v>0</v>
      </c>
      <c r="C79" s="233">
        <f>IF('Parade Entries'!$G80="Just For Fun",'Parade Entries'!E80,0)</f>
        <v>0</v>
      </c>
      <c r="D79" s="269">
        <f>IF('Parade Entries'!$G80="Just For Fun",'Parade Entries'!F80,0)</f>
        <v>0</v>
      </c>
      <c r="E79" s="156">
        <f>IF('Parade Entries'!$G80="Just For Fun",'Parade Entries'!G80,0)</f>
        <v>0</v>
      </c>
      <c r="F79" s="156">
        <f>IF('Parade Entries'!$G80="Just For Fun",'Parade Entries'!H80,0)</f>
        <v>0</v>
      </c>
      <c r="G79" s="156">
        <f>IF('Parade Entries'!$G80="Just For Fun",'Parade Entries'!I80,0)</f>
        <v>0</v>
      </c>
      <c r="H79" s="156">
        <f>IF('Parade Entries'!$G80="Just For Fun",'Parade Entries'!J80,0)</f>
        <v>0</v>
      </c>
      <c r="I79" s="268">
        <f>IF('Parade Entries'!$G80="Just For Fun",'Parade Entries'!K80,0)</f>
        <v>0</v>
      </c>
      <c r="J79" s="156">
        <f>IF('Parade Entries'!$G80="Just For Fun",'Parade Entries'!L80,0)</f>
        <v>0</v>
      </c>
      <c r="K79" s="156">
        <f>IF('Parade Entries'!$G80="Just For Fun",'Parade Entries'!M80,0)</f>
        <v>0</v>
      </c>
      <c r="L79" s="156">
        <f>IF('Parade Entries'!$G80="Just For Fun",'Parade Entries'!N80,0)</f>
        <v>0</v>
      </c>
      <c r="M79" s="156">
        <f>IF('Parade Entries'!$G80="Just For Fun",'Parade Entries'!O80,0)</f>
        <v>0</v>
      </c>
      <c r="N79" s="156">
        <f>IF('Parade Entries'!$G80="Just For Fun",'Parade Entries'!P80,0)</f>
        <v>0</v>
      </c>
      <c r="O79" s="156">
        <f>IF('Parade Entries'!$G80="Just For Fun",'Parade Entries'!Q80,0)</f>
        <v>0</v>
      </c>
      <c r="P79" s="156">
        <f>IF('Parade Entries'!$G80="Just For Fun",'Parade Entries'!R80,0)</f>
        <v>0</v>
      </c>
      <c r="Q79" s="156">
        <f>IF('Parade Entries'!$G80="Just For Fun",'Parade Entries'!S80,0)</f>
        <v>0</v>
      </c>
      <c r="R79" s="156">
        <f>IF('Parade Entries'!$G80="Just For Fun",'Parade Entries'!T80,0)</f>
        <v>0</v>
      </c>
      <c r="S79" s="271">
        <f>IF('Parade Entries'!$G80="Just For Fun",'Parade Entries'!U80,0)</f>
        <v>0</v>
      </c>
      <c r="T79" s="271">
        <f>IF('Parade Entries'!$G80="Just For Fun",'Parade Entries'!W80,0)</f>
        <v>0</v>
      </c>
      <c r="U79" s="271">
        <f>IF('Parade Entries'!$G80="Just For Fun",'Parade Entries'!X80,0)</f>
        <v>0</v>
      </c>
      <c r="V79" s="271">
        <f>IF('Parade Entries'!$G80="Just For Fun",'Parade Entries'!V80,0)</f>
        <v>0</v>
      </c>
      <c r="W79" s="272">
        <f>IF('Parade Entries'!$G80="Just For Fun",'Parade Entries'!Y80,0)</f>
        <v>0</v>
      </c>
      <c r="X79" s="271">
        <f>IF('Parade Entries'!$G80="Just For Fun",'Parade Entries'!Z80,0)</f>
        <v>0</v>
      </c>
      <c r="Y79" s="272">
        <f>IF('Parade Entries'!$G80="Just For Fun",'Parade Entries'!AA80,0)</f>
        <v>0</v>
      </c>
      <c r="Z79" s="271">
        <f>IF('Parade Entries'!$G80="Just For Fun",'Parade Entries'!AB80,0)</f>
        <v>0</v>
      </c>
      <c r="AA79" s="272">
        <f>IF('Parade Entries'!$G80="Just For Fun",'Parade Entries'!AC80,0)</f>
        <v>0</v>
      </c>
      <c r="AB79" s="156">
        <f>IF('Parade Entries'!$G80="Just For Fun",'Parade Entries'!AD80,0)</f>
        <v>0</v>
      </c>
      <c r="AC79" s="156">
        <f>IF('Parade Entries'!$G80="Just For Fun",'Parade Entries'!AE80,0)</f>
        <v>0</v>
      </c>
      <c r="AD79" s="156">
        <f>IF('Parade Entries'!$G80="Just For Fun",'Parade Entries'!AF80,0)</f>
        <v>0</v>
      </c>
    </row>
    <row r="80" spans="2:30" ht="18" x14ac:dyDescent="0.25">
      <c r="B80" s="156">
        <f>IF('Parade Entries'!$G81="Just For Fun",'Parade Entries'!B81,0)</f>
        <v>0</v>
      </c>
      <c r="C80" s="233">
        <f>IF('Parade Entries'!$G81="Just For Fun",'Parade Entries'!E81,0)</f>
        <v>0</v>
      </c>
      <c r="D80" s="269">
        <f>IF('Parade Entries'!$G81="Just For Fun",'Parade Entries'!F81,0)</f>
        <v>0</v>
      </c>
      <c r="E80" s="156">
        <f>IF('Parade Entries'!$G81="Just For Fun",'Parade Entries'!G81,0)</f>
        <v>0</v>
      </c>
      <c r="F80" s="156">
        <f>IF('Parade Entries'!$G81="Just For Fun",'Parade Entries'!H81,0)</f>
        <v>0</v>
      </c>
      <c r="G80" s="156">
        <f>IF('Parade Entries'!$G81="Just For Fun",'Parade Entries'!I81,0)</f>
        <v>0</v>
      </c>
      <c r="H80" s="156">
        <f>IF('Parade Entries'!$G81="Just For Fun",'Parade Entries'!J81,0)</f>
        <v>0</v>
      </c>
      <c r="I80" s="268">
        <f>IF('Parade Entries'!$G81="Just For Fun",'Parade Entries'!K81,0)</f>
        <v>0</v>
      </c>
      <c r="J80" s="156">
        <f>IF('Parade Entries'!$G81="Just For Fun",'Parade Entries'!L81,0)</f>
        <v>0</v>
      </c>
      <c r="K80" s="156">
        <f>IF('Parade Entries'!$G81="Just For Fun",'Parade Entries'!M81,0)</f>
        <v>0</v>
      </c>
      <c r="L80" s="156">
        <f>IF('Parade Entries'!$G81="Just For Fun",'Parade Entries'!N81,0)</f>
        <v>0</v>
      </c>
      <c r="M80" s="156">
        <f>IF('Parade Entries'!$G81="Just For Fun",'Parade Entries'!O81,0)</f>
        <v>0</v>
      </c>
      <c r="N80" s="156">
        <f>IF('Parade Entries'!$G81="Just For Fun",'Parade Entries'!P81,0)</f>
        <v>0</v>
      </c>
      <c r="O80" s="156">
        <f>IF('Parade Entries'!$G81="Just For Fun",'Parade Entries'!Q81,0)</f>
        <v>0</v>
      </c>
      <c r="P80" s="156">
        <f>IF('Parade Entries'!$G81="Just For Fun",'Parade Entries'!R81,0)</f>
        <v>0</v>
      </c>
      <c r="Q80" s="156">
        <f>IF('Parade Entries'!$G81="Just For Fun",'Parade Entries'!S81,0)</f>
        <v>0</v>
      </c>
      <c r="R80" s="156">
        <f>IF('Parade Entries'!$G81="Just For Fun",'Parade Entries'!T81,0)</f>
        <v>0</v>
      </c>
      <c r="S80" s="271">
        <f>IF('Parade Entries'!$G81="Just For Fun",'Parade Entries'!U81,0)</f>
        <v>0</v>
      </c>
      <c r="T80" s="271">
        <f>IF('Parade Entries'!$G81="Just For Fun",'Parade Entries'!W81,0)</f>
        <v>0</v>
      </c>
      <c r="U80" s="271">
        <f>IF('Parade Entries'!$G81="Just For Fun",'Parade Entries'!X81,0)</f>
        <v>0</v>
      </c>
      <c r="V80" s="271">
        <f>IF('Parade Entries'!$G81="Just For Fun",'Parade Entries'!V81,0)</f>
        <v>0</v>
      </c>
      <c r="W80" s="272">
        <f>IF('Parade Entries'!$G81="Just For Fun",'Parade Entries'!Y81,0)</f>
        <v>0</v>
      </c>
      <c r="X80" s="271">
        <f>IF('Parade Entries'!$G81="Just For Fun",'Parade Entries'!Z81,0)</f>
        <v>0</v>
      </c>
      <c r="Y80" s="272">
        <f>IF('Parade Entries'!$G81="Just For Fun",'Parade Entries'!AA81,0)</f>
        <v>0</v>
      </c>
      <c r="Z80" s="271">
        <f>IF('Parade Entries'!$G81="Just For Fun",'Parade Entries'!AB81,0)</f>
        <v>0</v>
      </c>
      <c r="AA80" s="272">
        <f>IF('Parade Entries'!$G81="Just For Fun",'Parade Entries'!AC81,0)</f>
        <v>0</v>
      </c>
      <c r="AB80" s="156">
        <f>IF('Parade Entries'!$G81="Just For Fun",'Parade Entries'!AD81,0)</f>
        <v>0</v>
      </c>
      <c r="AC80" s="156">
        <f>IF('Parade Entries'!$G81="Just For Fun",'Parade Entries'!AE81,0)</f>
        <v>0</v>
      </c>
      <c r="AD80" s="156">
        <f>IF('Parade Entries'!$G81="Just For Fun",'Parade Entries'!AF81,0)</f>
        <v>0</v>
      </c>
    </row>
    <row r="81" spans="2:30" ht="18" x14ac:dyDescent="0.25">
      <c r="B81" s="156">
        <f>IF('Parade Entries'!$G82="Just For Fun",'Parade Entries'!B82,0)</f>
        <v>0</v>
      </c>
      <c r="C81" s="233">
        <f>IF('Parade Entries'!$G82="Just For Fun",'Parade Entries'!E82,0)</f>
        <v>0</v>
      </c>
      <c r="D81" s="269">
        <f>IF('Parade Entries'!$G82="Just For Fun",'Parade Entries'!F82,0)</f>
        <v>0</v>
      </c>
      <c r="E81" s="156">
        <f>IF('Parade Entries'!$G82="Just For Fun",'Parade Entries'!G82,0)</f>
        <v>0</v>
      </c>
      <c r="F81" s="156">
        <f>IF('Parade Entries'!$G82="Just For Fun",'Parade Entries'!H82,0)</f>
        <v>0</v>
      </c>
      <c r="G81" s="156">
        <f>IF('Parade Entries'!$G82="Just For Fun",'Parade Entries'!I82,0)</f>
        <v>0</v>
      </c>
      <c r="H81" s="156">
        <f>IF('Parade Entries'!$G82="Just For Fun",'Parade Entries'!J82,0)</f>
        <v>0</v>
      </c>
      <c r="I81" s="268">
        <f>IF('Parade Entries'!$G82="Just For Fun",'Parade Entries'!K82,0)</f>
        <v>0</v>
      </c>
      <c r="J81" s="156">
        <f>IF('Parade Entries'!$G82="Just For Fun",'Parade Entries'!L82,0)</f>
        <v>0</v>
      </c>
      <c r="K81" s="156">
        <f>IF('Parade Entries'!$G82="Just For Fun",'Parade Entries'!M82,0)</f>
        <v>0</v>
      </c>
      <c r="L81" s="156">
        <f>IF('Parade Entries'!$G82="Just For Fun",'Parade Entries'!N82,0)</f>
        <v>0</v>
      </c>
      <c r="M81" s="156">
        <f>IF('Parade Entries'!$G82="Just For Fun",'Parade Entries'!O82,0)</f>
        <v>0</v>
      </c>
      <c r="N81" s="156">
        <f>IF('Parade Entries'!$G82="Just For Fun",'Parade Entries'!P82,0)</f>
        <v>0</v>
      </c>
      <c r="O81" s="156">
        <f>IF('Parade Entries'!$G82="Just For Fun",'Parade Entries'!Q82,0)</f>
        <v>0</v>
      </c>
      <c r="P81" s="156">
        <f>IF('Parade Entries'!$G82="Just For Fun",'Parade Entries'!R82,0)</f>
        <v>0</v>
      </c>
      <c r="Q81" s="156">
        <f>IF('Parade Entries'!$G82="Just For Fun",'Parade Entries'!S82,0)</f>
        <v>0</v>
      </c>
      <c r="R81" s="156">
        <f>IF('Parade Entries'!$G82="Just For Fun",'Parade Entries'!T82,0)</f>
        <v>0</v>
      </c>
      <c r="S81" s="271">
        <f>IF('Parade Entries'!$G82="Just For Fun",'Parade Entries'!U82,0)</f>
        <v>0</v>
      </c>
      <c r="T81" s="271">
        <f>IF('Parade Entries'!$G82="Just For Fun",'Parade Entries'!W82,0)</f>
        <v>0</v>
      </c>
      <c r="U81" s="271">
        <f>IF('Parade Entries'!$G82="Just For Fun",'Parade Entries'!X82,0)</f>
        <v>0</v>
      </c>
      <c r="V81" s="271">
        <f>IF('Parade Entries'!$G82="Just For Fun",'Parade Entries'!V82,0)</f>
        <v>0</v>
      </c>
      <c r="W81" s="272">
        <f>IF('Parade Entries'!$G82="Just For Fun",'Parade Entries'!Y82,0)</f>
        <v>0</v>
      </c>
      <c r="X81" s="271">
        <f>IF('Parade Entries'!$G82="Just For Fun",'Parade Entries'!Z82,0)</f>
        <v>0</v>
      </c>
      <c r="Y81" s="272">
        <f>IF('Parade Entries'!$G82="Just For Fun",'Parade Entries'!AA82,0)</f>
        <v>0</v>
      </c>
      <c r="Z81" s="271">
        <f>IF('Parade Entries'!$G82="Just For Fun",'Parade Entries'!AB82,0)</f>
        <v>0</v>
      </c>
      <c r="AA81" s="272">
        <f>IF('Parade Entries'!$G82="Just For Fun",'Parade Entries'!AC82,0)</f>
        <v>0</v>
      </c>
      <c r="AB81" s="156">
        <f>IF('Parade Entries'!$G82="Just For Fun",'Parade Entries'!AD82,0)</f>
        <v>0</v>
      </c>
      <c r="AC81" s="156">
        <f>IF('Parade Entries'!$G82="Just For Fun",'Parade Entries'!AE82,0)</f>
        <v>0</v>
      </c>
      <c r="AD81" s="156">
        <f>IF('Parade Entries'!$G82="Just For Fun",'Parade Entries'!AF82,0)</f>
        <v>0</v>
      </c>
    </row>
    <row r="82" spans="2:30" ht="18" x14ac:dyDescent="0.25">
      <c r="B82" s="156">
        <f>IF('Parade Entries'!$G83="Just For Fun",'Parade Entries'!B83,0)</f>
        <v>0</v>
      </c>
      <c r="C82" s="233">
        <f>IF('Parade Entries'!$G83="Just For Fun",'Parade Entries'!E83,0)</f>
        <v>0</v>
      </c>
      <c r="D82" s="269">
        <f>IF('Parade Entries'!$G83="Just For Fun",'Parade Entries'!F83,0)</f>
        <v>0</v>
      </c>
      <c r="E82" s="156">
        <f>IF('Parade Entries'!$G83="Just For Fun",'Parade Entries'!G83,0)</f>
        <v>0</v>
      </c>
      <c r="F82" s="156">
        <f>IF('Parade Entries'!$G83="Just For Fun",'Parade Entries'!H83,0)</f>
        <v>0</v>
      </c>
      <c r="G82" s="156">
        <f>IF('Parade Entries'!$G83="Just For Fun",'Parade Entries'!I83,0)</f>
        <v>0</v>
      </c>
      <c r="H82" s="156">
        <f>IF('Parade Entries'!$G83="Just For Fun",'Parade Entries'!J83,0)</f>
        <v>0</v>
      </c>
      <c r="I82" s="268">
        <f>IF('Parade Entries'!$G83="Just For Fun",'Parade Entries'!K83,0)</f>
        <v>0</v>
      </c>
      <c r="J82" s="156">
        <f>IF('Parade Entries'!$G83="Just For Fun",'Parade Entries'!L83,0)</f>
        <v>0</v>
      </c>
      <c r="K82" s="156">
        <f>IF('Parade Entries'!$G83="Just For Fun",'Parade Entries'!M83,0)</f>
        <v>0</v>
      </c>
      <c r="L82" s="156">
        <f>IF('Parade Entries'!$G83="Just For Fun",'Parade Entries'!N83,0)</f>
        <v>0</v>
      </c>
      <c r="M82" s="156">
        <f>IF('Parade Entries'!$G83="Just For Fun",'Parade Entries'!O83,0)</f>
        <v>0</v>
      </c>
      <c r="N82" s="156">
        <f>IF('Parade Entries'!$G83="Just For Fun",'Parade Entries'!P83,0)</f>
        <v>0</v>
      </c>
      <c r="O82" s="156">
        <f>IF('Parade Entries'!$G83="Just For Fun",'Parade Entries'!Q83,0)</f>
        <v>0</v>
      </c>
      <c r="P82" s="156">
        <f>IF('Parade Entries'!$G83="Just For Fun",'Parade Entries'!R83,0)</f>
        <v>0</v>
      </c>
      <c r="Q82" s="156">
        <f>IF('Parade Entries'!$G83="Just For Fun",'Parade Entries'!S83,0)</f>
        <v>0</v>
      </c>
      <c r="R82" s="156">
        <f>IF('Parade Entries'!$G83="Just For Fun",'Parade Entries'!T83,0)</f>
        <v>0</v>
      </c>
      <c r="S82" s="271">
        <f>IF('Parade Entries'!$G83="Just For Fun",'Parade Entries'!U83,0)</f>
        <v>0</v>
      </c>
      <c r="T82" s="271">
        <f>IF('Parade Entries'!$G83="Just For Fun",'Parade Entries'!W83,0)</f>
        <v>0</v>
      </c>
      <c r="U82" s="271">
        <f>IF('Parade Entries'!$G83="Just For Fun",'Parade Entries'!X83,0)</f>
        <v>0</v>
      </c>
      <c r="V82" s="271">
        <f>IF('Parade Entries'!$G83="Just For Fun",'Parade Entries'!V83,0)</f>
        <v>0</v>
      </c>
      <c r="W82" s="272">
        <f>IF('Parade Entries'!$G83="Just For Fun",'Parade Entries'!Y83,0)</f>
        <v>0</v>
      </c>
      <c r="X82" s="271">
        <f>IF('Parade Entries'!$G83="Just For Fun",'Parade Entries'!Z83,0)</f>
        <v>0</v>
      </c>
      <c r="Y82" s="272">
        <f>IF('Parade Entries'!$G83="Just For Fun",'Parade Entries'!AA83,0)</f>
        <v>0</v>
      </c>
      <c r="Z82" s="271">
        <f>IF('Parade Entries'!$G83="Just For Fun",'Parade Entries'!AB83,0)</f>
        <v>0</v>
      </c>
      <c r="AA82" s="272">
        <f>IF('Parade Entries'!$G83="Just For Fun",'Parade Entries'!AC83,0)</f>
        <v>0</v>
      </c>
      <c r="AB82" s="156">
        <f>IF('Parade Entries'!$G83="Just For Fun",'Parade Entries'!AD83,0)</f>
        <v>0</v>
      </c>
      <c r="AC82" s="156">
        <f>IF('Parade Entries'!$G83="Just For Fun",'Parade Entries'!AE83,0)</f>
        <v>0</v>
      </c>
      <c r="AD82" s="156">
        <f>IF('Parade Entries'!$G83="Just For Fun",'Parade Entries'!AF83,0)</f>
        <v>0</v>
      </c>
    </row>
    <row r="83" spans="2:30" ht="18" x14ac:dyDescent="0.25">
      <c r="B83" s="156">
        <f>IF('Parade Entries'!$G84="Just For Fun",'Parade Entries'!B84,0)</f>
        <v>0</v>
      </c>
      <c r="C83" s="233">
        <f>IF('Parade Entries'!$G84="Just For Fun",'Parade Entries'!E84,0)</f>
        <v>0</v>
      </c>
      <c r="D83" s="269">
        <f>IF('Parade Entries'!$G84="Just For Fun",'Parade Entries'!F84,0)</f>
        <v>0</v>
      </c>
      <c r="E83" s="156">
        <f>IF('Parade Entries'!$G84="Just For Fun",'Parade Entries'!G84,0)</f>
        <v>0</v>
      </c>
      <c r="F83" s="156">
        <f>IF('Parade Entries'!$G84="Just For Fun",'Parade Entries'!H84,0)</f>
        <v>0</v>
      </c>
      <c r="G83" s="156">
        <f>IF('Parade Entries'!$G84="Just For Fun",'Parade Entries'!I84,0)</f>
        <v>0</v>
      </c>
      <c r="H83" s="156">
        <f>IF('Parade Entries'!$G84="Just For Fun",'Parade Entries'!J84,0)</f>
        <v>0</v>
      </c>
      <c r="I83" s="268">
        <f>IF('Parade Entries'!$G84="Just For Fun",'Parade Entries'!K84,0)</f>
        <v>0</v>
      </c>
      <c r="J83" s="156">
        <f>IF('Parade Entries'!$G84="Just For Fun",'Parade Entries'!L84,0)</f>
        <v>0</v>
      </c>
      <c r="K83" s="156">
        <f>IF('Parade Entries'!$G84="Just For Fun",'Parade Entries'!M84,0)</f>
        <v>0</v>
      </c>
      <c r="L83" s="156">
        <f>IF('Parade Entries'!$G84="Just For Fun",'Parade Entries'!N84,0)</f>
        <v>0</v>
      </c>
      <c r="M83" s="156">
        <f>IF('Parade Entries'!$G84="Just For Fun",'Parade Entries'!O84,0)</f>
        <v>0</v>
      </c>
      <c r="N83" s="156">
        <f>IF('Parade Entries'!$G84="Just For Fun",'Parade Entries'!P84,0)</f>
        <v>0</v>
      </c>
      <c r="O83" s="156">
        <f>IF('Parade Entries'!$G84="Just For Fun",'Parade Entries'!Q84,0)</f>
        <v>0</v>
      </c>
      <c r="P83" s="156">
        <f>IF('Parade Entries'!$G84="Just For Fun",'Parade Entries'!R84,0)</f>
        <v>0</v>
      </c>
      <c r="Q83" s="156">
        <f>IF('Parade Entries'!$G84="Just For Fun",'Parade Entries'!S84,0)</f>
        <v>0</v>
      </c>
      <c r="R83" s="156">
        <f>IF('Parade Entries'!$G84="Just For Fun",'Parade Entries'!T84,0)</f>
        <v>0</v>
      </c>
      <c r="S83" s="271">
        <f>IF('Parade Entries'!$G84="Just For Fun",'Parade Entries'!U84,0)</f>
        <v>0</v>
      </c>
      <c r="T83" s="271">
        <f>IF('Parade Entries'!$G84="Just For Fun",'Parade Entries'!W84,0)</f>
        <v>0</v>
      </c>
      <c r="U83" s="271">
        <f>IF('Parade Entries'!$G84="Just For Fun",'Parade Entries'!X84,0)</f>
        <v>0</v>
      </c>
      <c r="V83" s="271">
        <f>IF('Parade Entries'!$G84="Just For Fun",'Parade Entries'!V84,0)</f>
        <v>0</v>
      </c>
      <c r="W83" s="272">
        <f>IF('Parade Entries'!$G84="Just For Fun",'Parade Entries'!Y84,0)</f>
        <v>0</v>
      </c>
      <c r="X83" s="271">
        <f>IF('Parade Entries'!$G84="Just For Fun",'Parade Entries'!Z84,0)</f>
        <v>0</v>
      </c>
      <c r="Y83" s="272">
        <f>IF('Parade Entries'!$G84="Just For Fun",'Parade Entries'!AA84,0)</f>
        <v>0</v>
      </c>
      <c r="Z83" s="271">
        <f>IF('Parade Entries'!$G84="Just For Fun",'Parade Entries'!AB84,0)</f>
        <v>0</v>
      </c>
      <c r="AA83" s="272">
        <f>IF('Parade Entries'!$G84="Just For Fun",'Parade Entries'!AC84,0)</f>
        <v>0</v>
      </c>
      <c r="AB83" s="156">
        <f>IF('Parade Entries'!$G84="Just For Fun",'Parade Entries'!AD84,0)</f>
        <v>0</v>
      </c>
      <c r="AC83" s="156">
        <f>IF('Parade Entries'!$G84="Just For Fun",'Parade Entries'!AE84,0)</f>
        <v>0</v>
      </c>
      <c r="AD83" s="156">
        <f>IF('Parade Entries'!$G84="Just For Fun",'Parade Entries'!AF84,0)</f>
        <v>0</v>
      </c>
    </row>
    <row r="84" spans="2:30" ht="18" x14ac:dyDescent="0.25">
      <c r="B84" s="156">
        <f>IF('Parade Entries'!$G85="Just For Fun",'Parade Entries'!B85,0)</f>
        <v>0</v>
      </c>
      <c r="C84" s="233">
        <f>IF('Parade Entries'!$G85="Just For Fun",'Parade Entries'!E85,0)</f>
        <v>0</v>
      </c>
      <c r="D84" s="269">
        <f>IF('Parade Entries'!$G85="Just For Fun",'Parade Entries'!F85,0)</f>
        <v>0</v>
      </c>
      <c r="E84" s="156">
        <f>IF('Parade Entries'!$G85="Just For Fun",'Parade Entries'!G85,0)</f>
        <v>0</v>
      </c>
      <c r="F84" s="156">
        <f>IF('Parade Entries'!$G85="Just For Fun",'Parade Entries'!H85,0)</f>
        <v>0</v>
      </c>
      <c r="G84" s="156">
        <f>IF('Parade Entries'!$G85="Just For Fun",'Parade Entries'!I85,0)</f>
        <v>0</v>
      </c>
      <c r="H84" s="156">
        <f>IF('Parade Entries'!$G85="Just For Fun",'Parade Entries'!J85,0)</f>
        <v>0</v>
      </c>
      <c r="I84" s="268">
        <f>IF('Parade Entries'!$G85="Just For Fun",'Parade Entries'!K85,0)</f>
        <v>0</v>
      </c>
      <c r="J84" s="156">
        <f>IF('Parade Entries'!$G85="Just For Fun",'Parade Entries'!L85,0)</f>
        <v>0</v>
      </c>
      <c r="K84" s="156">
        <f>IF('Parade Entries'!$G85="Just For Fun",'Parade Entries'!M85,0)</f>
        <v>0</v>
      </c>
      <c r="L84" s="156">
        <f>IF('Parade Entries'!$G85="Just For Fun",'Parade Entries'!N85,0)</f>
        <v>0</v>
      </c>
      <c r="M84" s="156">
        <f>IF('Parade Entries'!$G85="Just For Fun",'Parade Entries'!O85,0)</f>
        <v>0</v>
      </c>
      <c r="N84" s="156">
        <f>IF('Parade Entries'!$G85="Just For Fun",'Parade Entries'!P85,0)</f>
        <v>0</v>
      </c>
      <c r="O84" s="156">
        <f>IF('Parade Entries'!$G85="Just For Fun",'Parade Entries'!Q85,0)</f>
        <v>0</v>
      </c>
      <c r="P84" s="156">
        <f>IF('Parade Entries'!$G85="Just For Fun",'Parade Entries'!R85,0)</f>
        <v>0</v>
      </c>
      <c r="Q84" s="156">
        <f>IF('Parade Entries'!$G85="Just For Fun",'Parade Entries'!S85,0)</f>
        <v>0</v>
      </c>
      <c r="R84" s="156">
        <f>IF('Parade Entries'!$G85="Just For Fun",'Parade Entries'!T85,0)</f>
        <v>0</v>
      </c>
      <c r="S84" s="271">
        <f>IF('Parade Entries'!$G85="Just For Fun",'Parade Entries'!U85,0)</f>
        <v>0</v>
      </c>
      <c r="T84" s="271">
        <f>IF('Parade Entries'!$G85="Just For Fun",'Parade Entries'!W85,0)</f>
        <v>0</v>
      </c>
      <c r="U84" s="271">
        <f>IF('Parade Entries'!$G85="Just For Fun",'Parade Entries'!X85,0)</f>
        <v>0</v>
      </c>
      <c r="V84" s="271">
        <f>IF('Parade Entries'!$G85="Just For Fun",'Parade Entries'!V85,0)</f>
        <v>0</v>
      </c>
      <c r="W84" s="272">
        <f>IF('Parade Entries'!$G85="Just For Fun",'Parade Entries'!Y85,0)</f>
        <v>0</v>
      </c>
      <c r="X84" s="271">
        <f>IF('Parade Entries'!$G85="Just For Fun",'Parade Entries'!Z85,0)</f>
        <v>0</v>
      </c>
      <c r="Y84" s="272">
        <f>IF('Parade Entries'!$G85="Just For Fun",'Parade Entries'!AA85,0)</f>
        <v>0</v>
      </c>
      <c r="Z84" s="271">
        <f>IF('Parade Entries'!$G85="Just For Fun",'Parade Entries'!AB85,0)</f>
        <v>0</v>
      </c>
      <c r="AA84" s="272">
        <f>IF('Parade Entries'!$G85="Just For Fun",'Parade Entries'!AC85,0)</f>
        <v>0</v>
      </c>
      <c r="AB84" s="156">
        <f>IF('Parade Entries'!$G85="Just For Fun",'Parade Entries'!AD85,0)</f>
        <v>0</v>
      </c>
      <c r="AC84" s="156">
        <f>IF('Parade Entries'!$G85="Just For Fun",'Parade Entries'!AE85,0)</f>
        <v>0</v>
      </c>
      <c r="AD84" s="156">
        <f>IF('Parade Entries'!$G85="Just For Fun",'Parade Entries'!AF85,0)</f>
        <v>0</v>
      </c>
    </row>
    <row r="85" spans="2:30" ht="18" x14ac:dyDescent="0.25">
      <c r="B85" s="156">
        <f>IF('Parade Entries'!$G86="Just For Fun",'Parade Entries'!B86,0)</f>
        <v>0</v>
      </c>
      <c r="C85" s="233">
        <f>IF('Parade Entries'!$G86="Just For Fun",'Parade Entries'!E86,0)</f>
        <v>0</v>
      </c>
      <c r="D85" s="269">
        <f>IF('Parade Entries'!$G86="Just For Fun",'Parade Entries'!F86,0)</f>
        <v>0</v>
      </c>
      <c r="E85" s="156">
        <f>IF('Parade Entries'!$G86="Just For Fun",'Parade Entries'!G86,0)</f>
        <v>0</v>
      </c>
      <c r="F85" s="156">
        <f>IF('Parade Entries'!$G86="Just For Fun",'Parade Entries'!H86,0)</f>
        <v>0</v>
      </c>
      <c r="G85" s="156">
        <f>IF('Parade Entries'!$G86="Just For Fun",'Parade Entries'!I86,0)</f>
        <v>0</v>
      </c>
      <c r="H85" s="156">
        <f>IF('Parade Entries'!$G86="Just For Fun",'Parade Entries'!J86,0)</f>
        <v>0</v>
      </c>
      <c r="I85" s="268">
        <f>IF('Parade Entries'!$G86="Just For Fun",'Parade Entries'!K86,0)</f>
        <v>0</v>
      </c>
      <c r="J85" s="156">
        <f>IF('Parade Entries'!$G86="Just For Fun",'Parade Entries'!L86,0)</f>
        <v>0</v>
      </c>
      <c r="K85" s="156">
        <f>IF('Parade Entries'!$G86="Just For Fun",'Parade Entries'!M86,0)</f>
        <v>0</v>
      </c>
      <c r="L85" s="156">
        <f>IF('Parade Entries'!$G86="Just For Fun",'Parade Entries'!N86,0)</f>
        <v>0</v>
      </c>
      <c r="M85" s="156">
        <f>IF('Parade Entries'!$G86="Just For Fun",'Parade Entries'!O86,0)</f>
        <v>0</v>
      </c>
      <c r="N85" s="156">
        <f>IF('Parade Entries'!$G86="Just For Fun",'Parade Entries'!P86,0)</f>
        <v>0</v>
      </c>
      <c r="O85" s="156">
        <f>IF('Parade Entries'!$G86="Just For Fun",'Parade Entries'!Q86,0)</f>
        <v>0</v>
      </c>
      <c r="P85" s="156">
        <f>IF('Parade Entries'!$G86="Just For Fun",'Parade Entries'!R86,0)</f>
        <v>0</v>
      </c>
      <c r="Q85" s="156">
        <f>IF('Parade Entries'!$G86="Just For Fun",'Parade Entries'!S86,0)</f>
        <v>0</v>
      </c>
      <c r="R85" s="156">
        <f>IF('Parade Entries'!$G86="Just For Fun",'Parade Entries'!T86,0)</f>
        <v>0</v>
      </c>
      <c r="S85" s="271">
        <f>IF('Parade Entries'!$G86="Just For Fun",'Parade Entries'!U86,0)</f>
        <v>0</v>
      </c>
      <c r="T85" s="271">
        <f>IF('Parade Entries'!$G86="Just For Fun",'Parade Entries'!W86,0)</f>
        <v>0</v>
      </c>
      <c r="U85" s="271">
        <f>IF('Parade Entries'!$G86="Just For Fun",'Parade Entries'!X86,0)</f>
        <v>0</v>
      </c>
      <c r="V85" s="271">
        <f>IF('Parade Entries'!$G86="Just For Fun",'Parade Entries'!V86,0)</f>
        <v>0</v>
      </c>
      <c r="W85" s="272">
        <f>IF('Parade Entries'!$G86="Just For Fun",'Parade Entries'!Y86,0)</f>
        <v>0</v>
      </c>
      <c r="X85" s="271">
        <f>IF('Parade Entries'!$G86="Just For Fun",'Parade Entries'!Z86,0)</f>
        <v>0</v>
      </c>
      <c r="Y85" s="272">
        <f>IF('Parade Entries'!$G86="Just For Fun",'Parade Entries'!AA86,0)</f>
        <v>0</v>
      </c>
      <c r="Z85" s="271">
        <f>IF('Parade Entries'!$G86="Just For Fun",'Parade Entries'!AB86,0)</f>
        <v>0</v>
      </c>
      <c r="AA85" s="272">
        <f>IF('Parade Entries'!$G86="Just For Fun",'Parade Entries'!AC86,0)</f>
        <v>0</v>
      </c>
      <c r="AB85" s="156">
        <f>IF('Parade Entries'!$G86="Just For Fun",'Parade Entries'!AD86,0)</f>
        <v>0</v>
      </c>
      <c r="AC85" s="156">
        <f>IF('Parade Entries'!$G86="Just For Fun",'Parade Entries'!AE86,0)</f>
        <v>0</v>
      </c>
      <c r="AD85" s="156">
        <f>IF('Parade Entries'!$G86="Just For Fun",'Parade Entries'!AF86,0)</f>
        <v>0</v>
      </c>
    </row>
    <row r="86" spans="2:30" ht="18" x14ac:dyDescent="0.25">
      <c r="B86" s="156">
        <f>IF('Parade Entries'!$G87="Just For Fun",'Parade Entries'!B87,0)</f>
        <v>0</v>
      </c>
      <c r="C86" s="233">
        <f>IF('Parade Entries'!$G87="Just For Fun",'Parade Entries'!E87,0)</f>
        <v>0</v>
      </c>
      <c r="D86" s="269">
        <f>IF('Parade Entries'!$G87="Just For Fun",'Parade Entries'!F87,0)</f>
        <v>0</v>
      </c>
      <c r="E86" s="156">
        <f>IF('Parade Entries'!$G87="Just For Fun",'Parade Entries'!G87,0)</f>
        <v>0</v>
      </c>
      <c r="F86" s="156">
        <f>IF('Parade Entries'!$G87="Just For Fun",'Parade Entries'!H87,0)</f>
        <v>0</v>
      </c>
      <c r="G86" s="156">
        <f>IF('Parade Entries'!$G87="Just For Fun",'Parade Entries'!I87,0)</f>
        <v>0</v>
      </c>
      <c r="H86" s="156">
        <f>IF('Parade Entries'!$G87="Just For Fun",'Parade Entries'!J87,0)</f>
        <v>0</v>
      </c>
      <c r="I86" s="268">
        <f>IF('Parade Entries'!$G87="Just For Fun",'Parade Entries'!K87,0)</f>
        <v>0</v>
      </c>
      <c r="J86" s="156">
        <f>IF('Parade Entries'!$G87="Just For Fun",'Parade Entries'!L87,0)</f>
        <v>0</v>
      </c>
      <c r="K86" s="156">
        <f>IF('Parade Entries'!$G87="Just For Fun",'Parade Entries'!M87,0)</f>
        <v>0</v>
      </c>
      <c r="L86" s="156">
        <f>IF('Parade Entries'!$G87="Just For Fun",'Parade Entries'!N87,0)</f>
        <v>0</v>
      </c>
      <c r="M86" s="156">
        <f>IF('Parade Entries'!$G87="Just For Fun",'Parade Entries'!O87,0)</f>
        <v>0</v>
      </c>
      <c r="N86" s="156">
        <f>IF('Parade Entries'!$G87="Just For Fun",'Parade Entries'!P87,0)</f>
        <v>0</v>
      </c>
      <c r="O86" s="156">
        <f>IF('Parade Entries'!$G87="Just For Fun",'Parade Entries'!Q87,0)</f>
        <v>0</v>
      </c>
      <c r="P86" s="156">
        <f>IF('Parade Entries'!$G87="Just For Fun",'Parade Entries'!R87,0)</f>
        <v>0</v>
      </c>
      <c r="Q86" s="156">
        <f>IF('Parade Entries'!$G87="Just For Fun",'Parade Entries'!S87,0)</f>
        <v>0</v>
      </c>
      <c r="R86" s="156">
        <f>IF('Parade Entries'!$G87="Just For Fun",'Parade Entries'!T87,0)</f>
        <v>0</v>
      </c>
      <c r="S86" s="271">
        <f>IF('Parade Entries'!$G87="Just For Fun",'Parade Entries'!U87,0)</f>
        <v>0</v>
      </c>
      <c r="T86" s="271">
        <f>IF('Parade Entries'!$G87="Just For Fun",'Parade Entries'!W87,0)</f>
        <v>0</v>
      </c>
      <c r="U86" s="271">
        <f>IF('Parade Entries'!$G87="Just For Fun",'Parade Entries'!X87,0)</f>
        <v>0</v>
      </c>
      <c r="V86" s="271">
        <f>IF('Parade Entries'!$G87="Just For Fun",'Parade Entries'!V87,0)</f>
        <v>0</v>
      </c>
      <c r="W86" s="272">
        <f>IF('Parade Entries'!$G87="Just For Fun",'Parade Entries'!Y87,0)</f>
        <v>0</v>
      </c>
      <c r="X86" s="271">
        <f>IF('Parade Entries'!$G87="Just For Fun",'Parade Entries'!Z87,0)</f>
        <v>0</v>
      </c>
      <c r="Y86" s="272">
        <f>IF('Parade Entries'!$G87="Just For Fun",'Parade Entries'!AA87,0)</f>
        <v>0</v>
      </c>
      <c r="Z86" s="271">
        <f>IF('Parade Entries'!$G87="Just For Fun",'Parade Entries'!AB87,0)</f>
        <v>0</v>
      </c>
      <c r="AA86" s="272">
        <f>IF('Parade Entries'!$G87="Just For Fun",'Parade Entries'!AC87,0)</f>
        <v>0</v>
      </c>
      <c r="AB86" s="156">
        <f>IF('Parade Entries'!$G87="Just For Fun",'Parade Entries'!AD87,0)</f>
        <v>0</v>
      </c>
      <c r="AC86" s="156">
        <f>IF('Parade Entries'!$G87="Just For Fun",'Parade Entries'!AE87,0)</f>
        <v>0</v>
      </c>
      <c r="AD86" s="156">
        <f>IF('Parade Entries'!$G87="Just For Fun",'Parade Entries'!AF87,0)</f>
        <v>0</v>
      </c>
    </row>
    <row r="87" spans="2:30" ht="18" x14ac:dyDescent="0.25">
      <c r="B87" s="156">
        <f>IF('Parade Entries'!$G88="Just For Fun",'Parade Entries'!B88,0)</f>
        <v>0</v>
      </c>
      <c r="C87" s="233">
        <f>IF('Parade Entries'!$G88="Just For Fun",'Parade Entries'!E88,0)</f>
        <v>0</v>
      </c>
      <c r="D87" s="269">
        <f>IF('Parade Entries'!$G88="Just For Fun",'Parade Entries'!F88,0)</f>
        <v>0</v>
      </c>
      <c r="E87" s="156">
        <f>IF('Parade Entries'!$G88="Just For Fun",'Parade Entries'!G88,0)</f>
        <v>0</v>
      </c>
      <c r="F87" s="156">
        <f>IF('Parade Entries'!$G88="Just For Fun",'Parade Entries'!H88,0)</f>
        <v>0</v>
      </c>
      <c r="G87" s="156">
        <f>IF('Parade Entries'!$G88="Just For Fun",'Parade Entries'!I88,0)</f>
        <v>0</v>
      </c>
      <c r="H87" s="156">
        <f>IF('Parade Entries'!$G88="Just For Fun",'Parade Entries'!J88,0)</f>
        <v>0</v>
      </c>
      <c r="I87" s="268">
        <f>IF('Parade Entries'!$G88="Just For Fun",'Parade Entries'!K88,0)</f>
        <v>0</v>
      </c>
      <c r="J87" s="156">
        <f>IF('Parade Entries'!$G88="Just For Fun",'Parade Entries'!L88,0)</f>
        <v>0</v>
      </c>
      <c r="K87" s="156">
        <f>IF('Parade Entries'!$G88="Just For Fun",'Parade Entries'!M88,0)</f>
        <v>0</v>
      </c>
      <c r="L87" s="156">
        <f>IF('Parade Entries'!$G88="Just For Fun",'Parade Entries'!N88,0)</f>
        <v>0</v>
      </c>
      <c r="M87" s="156">
        <f>IF('Parade Entries'!$G88="Just For Fun",'Parade Entries'!O88,0)</f>
        <v>0</v>
      </c>
      <c r="N87" s="156">
        <f>IF('Parade Entries'!$G88="Just For Fun",'Parade Entries'!P88,0)</f>
        <v>0</v>
      </c>
      <c r="O87" s="156">
        <f>IF('Parade Entries'!$G88="Just For Fun",'Parade Entries'!Q88,0)</f>
        <v>0</v>
      </c>
      <c r="P87" s="156">
        <f>IF('Parade Entries'!$G88="Just For Fun",'Parade Entries'!R88,0)</f>
        <v>0</v>
      </c>
      <c r="Q87" s="156">
        <f>IF('Parade Entries'!$G88="Just For Fun",'Parade Entries'!S88,0)</f>
        <v>0</v>
      </c>
      <c r="R87" s="156">
        <f>IF('Parade Entries'!$G88="Just For Fun",'Parade Entries'!T88,0)</f>
        <v>0</v>
      </c>
      <c r="S87" s="271">
        <f>IF('Parade Entries'!$G88="Just For Fun",'Parade Entries'!U88,0)</f>
        <v>0</v>
      </c>
      <c r="T87" s="271">
        <f>IF('Parade Entries'!$G88="Just For Fun",'Parade Entries'!W88,0)</f>
        <v>0</v>
      </c>
      <c r="U87" s="271">
        <f>IF('Parade Entries'!$G88="Just For Fun",'Parade Entries'!X88,0)</f>
        <v>0</v>
      </c>
      <c r="V87" s="271">
        <f>IF('Parade Entries'!$G88="Just For Fun",'Parade Entries'!V88,0)</f>
        <v>0</v>
      </c>
      <c r="W87" s="272">
        <f>IF('Parade Entries'!$G88="Just For Fun",'Parade Entries'!Y88,0)</f>
        <v>0</v>
      </c>
      <c r="X87" s="271">
        <f>IF('Parade Entries'!$G88="Just For Fun",'Parade Entries'!Z88,0)</f>
        <v>0</v>
      </c>
      <c r="Y87" s="272">
        <f>IF('Parade Entries'!$G88="Just For Fun",'Parade Entries'!AA88,0)</f>
        <v>0</v>
      </c>
      <c r="Z87" s="271">
        <f>IF('Parade Entries'!$G88="Just For Fun",'Parade Entries'!AB88,0)</f>
        <v>0</v>
      </c>
      <c r="AA87" s="272">
        <f>IF('Parade Entries'!$G88="Just For Fun",'Parade Entries'!AC88,0)</f>
        <v>0</v>
      </c>
      <c r="AB87" s="156">
        <f>IF('Parade Entries'!$G88="Just For Fun",'Parade Entries'!AD88,0)</f>
        <v>0</v>
      </c>
      <c r="AC87" s="156">
        <f>IF('Parade Entries'!$G88="Just For Fun",'Parade Entries'!AE88,0)</f>
        <v>0</v>
      </c>
      <c r="AD87" s="156">
        <f>IF('Parade Entries'!$G88="Just For Fun",'Parade Entries'!AF88,0)</f>
        <v>0</v>
      </c>
    </row>
    <row r="88" spans="2:30" ht="18" x14ac:dyDescent="0.25">
      <c r="B88" s="156">
        <f>IF('Parade Entries'!$G89="Just For Fun",'Parade Entries'!B89,0)</f>
        <v>0</v>
      </c>
      <c r="C88" s="233">
        <f>IF('Parade Entries'!$G89="Just For Fun",'Parade Entries'!E89,0)</f>
        <v>0</v>
      </c>
      <c r="D88" s="269">
        <f>IF('Parade Entries'!$G89="Just For Fun",'Parade Entries'!F89,0)</f>
        <v>0</v>
      </c>
      <c r="E88" s="156">
        <f>IF('Parade Entries'!$G89="Just For Fun",'Parade Entries'!G89,0)</f>
        <v>0</v>
      </c>
      <c r="F88" s="156">
        <f>IF('Parade Entries'!$G89="Just For Fun",'Parade Entries'!H89,0)</f>
        <v>0</v>
      </c>
      <c r="G88" s="156">
        <f>IF('Parade Entries'!$G89="Just For Fun",'Parade Entries'!I89,0)</f>
        <v>0</v>
      </c>
      <c r="H88" s="156">
        <f>IF('Parade Entries'!$G89="Just For Fun",'Parade Entries'!J89,0)</f>
        <v>0</v>
      </c>
      <c r="I88" s="268">
        <f>IF('Parade Entries'!$G89="Just For Fun",'Parade Entries'!K89,0)</f>
        <v>0</v>
      </c>
      <c r="J88" s="156">
        <f>IF('Parade Entries'!$G89="Just For Fun",'Parade Entries'!L89,0)</f>
        <v>0</v>
      </c>
      <c r="K88" s="156">
        <f>IF('Parade Entries'!$G89="Just For Fun",'Parade Entries'!M89,0)</f>
        <v>0</v>
      </c>
      <c r="L88" s="156">
        <f>IF('Parade Entries'!$G89="Just For Fun",'Parade Entries'!N89,0)</f>
        <v>0</v>
      </c>
      <c r="M88" s="156">
        <f>IF('Parade Entries'!$G89="Just For Fun",'Parade Entries'!O89,0)</f>
        <v>0</v>
      </c>
      <c r="N88" s="156">
        <f>IF('Parade Entries'!$G89="Just For Fun",'Parade Entries'!P89,0)</f>
        <v>0</v>
      </c>
      <c r="O88" s="156">
        <f>IF('Parade Entries'!$G89="Just For Fun",'Parade Entries'!Q89,0)</f>
        <v>0</v>
      </c>
      <c r="P88" s="156">
        <f>IF('Parade Entries'!$G89="Just For Fun",'Parade Entries'!R89,0)</f>
        <v>0</v>
      </c>
      <c r="Q88" s="156">
        <f>IF('Parade Entries'!$G89="Just For Fun",'Parade Entries'!S89,0)</f>
        <v>0</v>
      </c>
      <c r="R88" s="156">
        <f>IF('Parade Entries'!$G89="Just For Fun",'Parade Entries'!T89,0)</f>
        <v>0</v>
      </c>
      <c r="S88" s="271">
        <f>IF('Parade Entries'!$G89="Just For Fun",'Parade Entries'!U89,0)</f>
        <v>0</v>
      </c>
      <c r="T88" s="271">
        <f>IF('Parade Entries'!$G89="Just For Fun",'Parade Entries'!W89,0)</f>
        <v>0</v>
      </c>
      <c r="U88" s="271">
        <f>IF('Parade Entries'!$G89="Just For Fun",'Parade Entries'!X89,0)</f>
        <v>0</v>
      </c>
      <c r="V88" s="271">
        <f>IF('Parade Entries'!$G89="Just For Fun",'Parade Entries'!V89,0)</f>
        <v>0</v>
      </c>
      <c r="W88" s="272">
        <f>IF('Parade Entries'!$G89="Just For Fun",'Parade Entries'!Y89,0)</f>
        <v>0</v>
      </c>
      <c r="X88" s="271">
        <f>IF('Parade Entries'!$G89="Just For Fun",'Parade Entries'!Z89,0)</f>
        <v>0</v>
      </c>
      <c r="Y88" s="272">
        <f>IF('Parade Entries'!$G89="Just For Fun",'Parade Entries'!AA89,0)</f>
        <v>0</v>
      </c>
      <c r="Z88" s="271">
        <f>IF('Parade Entries'!$G89="Just For Fun",'Parade Entries'!AB89,0)</f>
        <v>0</v>
      </c>
      <c r="AA88" s="272">
        <f>IF('Parade Entries'!$G89="Just For Fun",'Parade Entries'!AC89,0)</f>
        <v>0</v>
      </c>
      <c r="AB88" s="156">
        <f>IF('Parade Entries'!$G89="Just For Fun",'Parade Entries'!AD89,0)</f>
        <v>0</v>
      </c>
      <c r="AC88" s="156">
        <f>IF('Parade Entries'!$G89="Just For Fun",'Parade Entries'!AE89,0)</f>
        <v>0</v>
      </c>
      <c r="AD88" s="156">
        <f>IF('Parade Entries'!$G89="Just For Fun",'Parade Entries'!AF89,0)</f>
        <v>0</v>
      </c>
    </row>
    <row r="89" spans="2:30" ht="18" x14ac:dyDescent="0.25">
      <c r="B89" s="156">
        <f>IF('Parade Entries'!$G90="Just For Fun",'Parade Entries'!B90,0)</f>
        <v>0</v>
      </c>
      <c r="C89" s="233">
        <f>IF('Parade Entries'!$G90="Just For Fun",'Parade Entries'!E90,0)</f>
        <v>0</v>
      </c>
      <c r="D89" s="269">
        <f>IF('Parade Entries'!$G90="Just For Fun",'Parade Entries'!F90,0)</f>
        <v>0</v>
      </c>
      <c r="E89" s="156">
        <f>IF('Parade Entries'!$G90="Just For Fun",'Parade Entries'!G90,0)</f>
        <v>0</v>
      </c>
      <c r="F89" s="156">
        <f>IF('Parade Entries'!$G90="Just For Fun",'Parade Entries'!H90,0)</f>
        <v>0</v>
      </c>
      <c r="G89" s="156">
        <f>IF('Parade Entries'!$G90="Just For Fun",'Parade Entries'!I90,0)</f>
        <v>0</v>
      </c>
      <c r="H89" s="156">
        <f>IF('Parade Entries'!$G90="Just For Fun",'Parade Entries'!J90,0)</f>
        <v>0</v>
      </c>
      <c r="I89" s="268">
        <f>IF('Parade Entries'!$G90="Just For Fun",'Parade Entries'!K90,0)</f>
        <v>0</v>
      </c>
      <c r="J89" s="156">
        <f>IF('Parade Entries'!$G90="Just For Fun",'Parade Entries'!L90,0)</f>
        <v>0</v>
      </c>
      <c r="K89" s="156">
        <f>IF('Parade Entries'!$G90="Just For Fun",'Parade Entries'!M90,0)</f>
        <v>0</v>
      </c>
      <c r="L89" s="156">
        <f>IF('Parade Entries'!$G90="Just For Fun",'Parade Entries'!N90,0)</f>
        <v>0</v>
      </c>
      <c r="M89" s="156">
        <f>IF('Parade Entries'!$G90="Just For Fun",'Parade Entries'!O90,0)</f>
        <v>0</v>
      </c>
      <c r="N89" s="156">
        <f>IF('Parade Entries'!$G90="Just For Fun",'Parade Entries'!P90,0)</f>
        <v>0</v>
      </c>
      <c r="O89" s="156">
        <f>IF('Parade Entries'!$G90="Just For Fun",'Parade Entries'!Q90,0)</f>
        <v>0</v>
      </c>
      <c r="P89" s="156">
        <f>IF('Parade Entries'!$G90="Just For Fun",'Parade Entries'!R90,0)</f>
        <v>0</v>
      </c>
      <c r="Q89" s="156">
        <f>IF('Parade Entries'!$G90="Just For Fun",'Parade Entries'!S90,0)</f>
        <v>0</v>
      </c>
      <c r="R89" s="156">
        <f>IF('Parade Entries'!$G90="Just For Fun",'Parade Entries'!T90,0)</f>
        <v>0</v>
      </c>
      <c r="S89" s="271">
        <f>IF('Parade Entries'!$G90="Just For Fun",'Parade Entries'!U90,0)</f>
        <v>0</v>
      </c>
      <c r="T89" s="271">
        <f>IF('Parade Entries'!$G90="Just For Fun",'Parade Entries'!W90,0)</f>
        <v>0</v>
      </c>
      <c r="U89" s="271">
        <f>IF('Parade Entries'!$G90="Just For Fun",'Parade Entries'!X90,0)</f>
        <v>0</v>
      </c>
      <c r="V89" s="271">
        <f>IF('Parade Entries'!$G90="Just For Fun",'Parade Entries'!V90,0)</f>
        <v>0</v>
      </c>
      <c r="W89" s="272">
        <f>IF('Parade Entries'!$G90="Just For Fun",'Parade Entries'!Y90,0)</f>
        <v>0</v>
      </c>
      <c r="X89" s="271">
        <f>IF('Parade Entries'!$G90="Just For Fun",'Parade Entries'!Z90,0)</f>
        <v>0</v>
      </c>
      <c r="Y89" s="272">
        <f>IF('Parade Entries'!$G90="Just For Fun",'Parade Entries'!AA90,0)</f>
        <v>0</v>
      </c>
      <c r="Z89" s="271">
        <f>IF('Parade Entries'!$G90="Just For Fun",'Parade Entries'!AB90,0)</f>
        <v>0</v>
      </c>
      <c r="AA89" s="272">
        <f>IF('Parade Entries'!$G90="Just For Fun",'Parade Entries'!AC90,0)</f>
        <v>0</v>
      </c>
      <c r="AB89" s="156">
        <f>IF('Parade Entries'!$G90="Just For Fun",'Parade Entries'!AD90,0)</f>
        <v>0</v>
      </c>
      <c r="AC89" s="156">
        <f>IF('Parade Entries'!$G90="Just For Fun",'Parade Entries'!AE90,0)</f>
        <v>0</v>
      </c>
      <c r="AD89" s="156">
        <f>IF('Parade Entries'!$G90="Just For Fun",'Parade Entries'!AF90,0)</f>
        <v>0</v>
      </c>
    </row>
    <row r="90" spans="2:30" ht="18" x14ac:dyDescent="0.25">
      <c r="B90" s="156">
        <f>IF('Parade Entries'!$G91="Just For Fun",'Parade Entries'!B91,0)</f>
        <v>0</v>
      </c>
      <c r="C90" s="233">
        <f>IF('Parade Entries'!$G91="Just For Fun",'Parade Entries'!E91,0)</f>
        <v>0</v>
      </c>
      <c r="D90" s="269">
        <f>IF('Parade Entries'!$G91="Just For Fun",'Parade Entries'!F91,0)</f>
        <v>0</v>
      </c>
      <c r="E90" s="156">
        <f>IF('Parade Entries'!$G91="Just For Fun",'Parade Entries'!G91,0)</f>
        <v>0</v>
      </c>
      <c r="F90" s="156">
        <f>IF('Parade Entries'!$G91="Just For Fun",'Parade Entries'!H91,0)</f>
        <v>0</v>
      </c>
      <c r="G90" s="156">
        <f>IF('Parade Entries'!$G91="Just For Fun",'Parade Entries'!I91,0)</f>
        <v>0</v>
      </c>
      <c r="H90" s="156">
        <f>IF('Parade Entries'!$G91="Just For Fun",'Parade Entries'!J91,0)</f>
        <v>0</v>
      </c>
      <c r="I90" s="268">
        <f>IF('Parade Entries'!$G91="Just For Fun",'Parade Entries'!K91,0)</f>
        <v>0</v>
      </c>
      <c r="J90" s="156">
        <f>IF('Parade Entries'!$G91="Just For Fun",'Parade Entries'!L91,0)</f>
        <v>0</v>
      </c>
      <c r="K90" s="156">
        <f>IF('Parade Entries'!$G91="Just For Fun",'Parade Entries'!M91,0)</f>
        <v>0</v>
      </c>
      <c r="L90" s="156">
        <f>IF('Parade Entries'!$G91="Just For Fun",'Parade Entries'!N91,0)</f>
        <v>0</v>
      </c>
      <c r="M90" s="156">
        <f>IF('Parade Entries'!$G91="Just For Fun",'Parade Entries'!O91,0)</f>
        <v>0</v>
      </c>
      <c r="N90" s="156">
        <f>IF('Parade Entries'!$G91="Just For Fun",'Parade Entries'!P91,0)</f>
        <v>0</v>
      </c>
      <c r="O90" s="156">
        <f>IF('Parade Entries'!$G91="Just For Fun",'Parade Entries'!Q91,0)</f>
        <v>0</v>
      </c>
      <c r="P90" s="156">
        <f>IF('Parade Entries'!$G91="Just For Fun",'Parade Entries'!R91,0)</f>
        <v>0</v>
      </c>
      <c r="Q90" s="156">
        <f>IF('Parade Entries'!$G91="Just For Fun",'Parade Entries'!S91,0)</f>
        <v>0</v>
      </c>
      <c r="R90" s="156">
        <f>IF('Parade Entries'!$G91="Just For Fun",'Parade Entries'!T91,0)</f>
        <v>0</v>
      </c>
      <c r="S90" s="271">
        <f>IF('Parade Entries'!$G91="Just For Fun",'Parade Entries'!U91,0)</f>
        <v>0</v>
      </c>
      <c r="T90" s="271">
        <f>IF('Parade Entries'!$G91="Just For Fun",'Parade Entries'!W91,0)</f>
        <v>0</v>
      </c>
      <c r="U90" s="271">
        <f>IF('Parade Entries'!$G91="Just For Fun",'Parade Entries'!X91,0)</f>
        <v>0</v>
      </c>
      <c r="V90" s="271">
        <f>IF('Parade Entries'!$G91="Just For Fun",'Parade Entries'!V91,0)</f>
        <v>0</v>
      </c>
      <c r="W90" s="272">
        <f>IF('Parade Entries'!$G91="Just For Fun",'Parade Entries'!Y91,0)</f>
        <v>0</v>
      </c>
      <c r="X90" s="271">
        <f>IF('Parade Entries'!$G91="Just For Fun",'Parade Entries'!Z91,0)</f>
        <v>0</v>
      </c>
      <c r="Y90" s="272">
        <f>IF('Parade Entries'!$G91="Just For Fun",'Parade Entries'!AA91,0)</f>
        <v>0</v>
      </c>
      <c r="Z90" s="271">
        <f>IF('Parade Entries'!$G91="Just For Fun",'Parade Entries'!AB91,0)</f>
        <v>0</v>
      </c>
      <c r="AA90" s="272">
        <f>IF('Parade Entries'!$G91="Just For Fun",'Parade Entries'!AC91,0)</f>
        <v>0</v>
      </c>
      <c r="AB90" s="156">
        <f>IF('Parade Entries'!$G91="Just For Fun",'Parade Entries'!AD91,0)</f>
        <v>0</v>
      </c>
      <c r="AC90" s="156">
        <f>IF('Parade Entries'!$G91="Just For Fun",'Parade Entries'!AE91,0)</f>
        <v>0</v>
      </c>
      <c r="AD90" s="156">
        <f>IF('Parade Entries'!$G91="Just For Fun",'Parade Entries'!AF91,0)</f>
        <v>0</v>
      </c>
    </row>
    <row r="91" spans="2:30" ht="18" x14ac:dyDescent="0.25">
      <c r="B91" s="156">
        <f>IF('Parade Entries'!$G92="Just For Fun",'Parade Entries'!B92,0)</f>
        <v>0</v>
      </c>
      <c r="C91" s="233">
        <f>IF('Parade Entries'!$G92="Just For Fun",'Parade Entries'!E92,0)</f>
        <v>0</v>
      </c>
      <c r="D91" s="269">
        <f>IF('Parade Entries'!$G92="Just For Fun",'Parade Entries'!F92,0)</f>
        <v>0</v>
      </c>
      <c r="E91" s="156">
        <f>IF('Parade Entries'!$G92="Just For Fun",'Parade Entries'!G92,0)</f>
        <v>0</v>
      </c>
      <c r="F91" s="156">
        <f>IF('Parade Entries'!$G92="Just For Fun",'Parade Entries'!H92,0)</f>
        <v>0</v>
      </c>
      <c r="G91" s="156">
        <f>IF('Parade Entries'!$G92="Just For Fun",'Parade Entries'!I92,0)</f>
        <v>0</v>
      </c>
      <c r="H91" s="156">
        <f>IF('Parade Entries'!$G92="Just For Fun",'Parade Entries'!J92,0)</f>
        <v>0</v>
      </c>
      <c r="I91" s="268">
        <f>IF('Parade Entries'!$G92="Just For Fun",'Parade Entries'!K92,0)</f>
        <v>0</v>
      </c>
      <c r="J91" s="156">
        <f>IF('Parade Entries'!$G92="Just For Fun",'Parade Entries'!L92,0)</f>
        <v>0</v>
      </c>
      <c r="K91" s="156">
        <f>IF('Parade Entries'!$G92="Just For Fun",'Parade Entries'!M92,0)</f>
        <v>0</v>
      </c>
      <c r="L91" s="156">
        <f>IF('Parade Entries'!$G92="Just For Fun",'Parade Entries'!N92,0)</f>
        <v>0</v>
      </c>
      <c r="M91" s="156">
        <f>IF('Parade Entries'!$G92="Just For Fun",'Parade Entries'!O92,0)</f>
        <v>0</v>
      </c>
      <c r="N91" s="156">
        <f>IF('Parade Entries'!$G92="Just For Fun",'Parade Entries'!P92,0)</f>
        <v>0</v>
      </c>
      <c r="O91" s="156">
        <f>IF('Parade Entries'!$G92="Just For Fun",'Parade Entries'!Q92,0)</f>
        <v>0</v>
      </c>
      <c r="P91" s="156">
        <f>IF('Parade Entries'!$G92="Just For Fun",'Parade Entries'!R92,0)</f>
        <v>0</v>
      </c>
      <c r="Q91" s="156">
        <f>IF('Parade Entries'!$G92="Just For Fun",'Parade Entries'!S92,0)</f>
        <v>0</v>
      </c>
      <c r="R91" s="156">
        <f>IF('Parade Entries'!$G92="Just For Fun",'Parade Entries'!T92,0)</f>
        <v>0</v>
      </c>
      <c r="S91" s="271">
        <f>IF('Parade Entries'!$G92="Just For Fun",'Parade Entries'!U92,0)</f>
        <v>0</v>
      </c>
      <c r="T91" s="271">
        <f>IF('Parade Entries'!$G92="Just For Fun",'Parade Entries'!W92,0)</f>
        <v>0</v>
      </c>
      <c r="U91" s="271">
        <f>IF('Parade Entries'!$G92="Just For Fun",'Parade Entries'!X92,0)</f>
        <v>0</v>
      </c>
      <c r="V91" s="271">
        <f>IF('Parade Entries'!$G92="Just For Fun",'Parade Entries'!V92,0)</f>
        <v>0</v>
      </c>
      <c r="W91" s="272">
        <f>IF('Parade Entries'!$G92="Just For Fun",'Parade Entries'!Y92,0)</f>
        <v>0</v>
      </c>
      <c r="X91" s="271">
        <f>IF('Parade Entries'!$G92="Just For Fun",'Parade Entries'!Z92,0)</f>
        <v>0</v>
      </c>
      <c r="Y91" s="272">
        <f>IF('Parade Entries'!$G92="Just For Fun",'Parade Entries'!AA92,0)</f>
        <v>0</v>
      </c>
      <c r="Z91" s="271">
        <f>IF('Parade Entries'!$G92="Just For Fun",'Parade Entries'!AB92,0)</f>
        <v>0</v>
      </c>
      <c r="AA91" s="272">
        <f>IF('Parade Entries'!$G92="Just For Fun",'Parade Entries'!AC92,0)</f>
        <v>0</v>
      </c>
      <c r="AB91" s="156">
        <f>IF('Parade Entries'!$G92="Just For Fun",'Parade Entries'!AD92,0)</f>
        <v>0</v>
      </c>
      <c r="AC91" s="156">
        <f>IF('Parade Entries'!$G92="Just For Fun",'Parade Entries'!AE92,0)</f>
        <v>0</v>
      </c>
      <c r="AD91" s="156">
        <f>IF('Parade Entries'!$G92="Just For Fun",'Parade Entries'!AF92,0)</f>
        <v>0</v>
      </c>
    </row>
    <row r="92" spans="2:30" ht="18" x14ac:dyDescent="0.25">
      <c r="B92" s="156">
        <f>IF('Parade Entries'!$G93="Just For Fun",'Parade Entries'!B93,0)</f>
        <v>0</v>
      </c>
      <c r="C92" s="233">
        <f>IF('Parade Entries'!$G93="Just For Fun",'Parade Entries'!E93,0)</f>
        <v>0</v>
      </c>
      <c r="D92" s="269">
        <f>IF('Parade Entries'!$G93="Just For Fun",'Parade Entries'!F93,0)</f>
        <v>0</v>
      </c>
      <c r="E92" s="156">
        <f>IF('Parade Entries'!$G93="Just For Fun",'Parade Entries'!G93,0)</f>
        <v>0</v>
      </c>
      <c r="F92" s="156">
        <f>IF('Parade Entries'!$G93="Just For Fun",'Parade Entries'!H93,0)</f>
        <v>0</v>
      </c>
      <c r="G92" s="156">
        <f>IF('Parade Entries'!$G93="Just For Fun",'Parade Entries'!I93,0)</f>
        <v>0</v>
      </c>
      <c r="H92" s="156">
        <f>IF('Parade Entries'!$G93="Just For Fun",'Parade Entries'!J93,0)</f>
        <v>0</v>
      </c>
      <c r="I92" s="268">
        <f>IF('Parade Entries'!$G93="Just For Fun",'Parade Entries'!K93,0)</f>
        <v>0</v>
      </c>
      <c r="J92" s="156">
        <f>IF('Parade Entries'!$G93="Just For Fun",'Parade Entries'!L93,0)</f>
        <v>0</v>
      </c>
      <c r="K92" s="156">
        <f>IF('Parade Entries'!$G93="Just For Fun",'Parade Entries'!M93,0)</f>
        <v>0</v>
      </c>
      <c r="L92" s="156">
        <f>IF('Parade Entries'!$G93="Just For Fun",'Parade Entries'!N93,0)</f>
        <v>0</v>
      </c>
      <c r="M92" s="156">
        <f>IF('Parade Entries'!$G93="Just For Fun",'Parade Entries'!O93,0)</f>
        <v>0</v>
      </c>
      <c r="N92" s="156">
        <f>IF('Parade Entries'!$G93="Just For Fun",'Parade Entries'!P93,0)</f>
        <v>0</v>
      </c>
      <c r="O92" s="156">
        <f>IF('Parade Entries'!$G93="Just For Fun",'Parade Entries'!Q93,0)</f>
        <v>0</v>
      </c>
      <c r="P92" s="156">
        <f>IF('Parade Entries'!$G93="Just For Fun",'Parade Entries'!R93,0)</f>
        <v>0</v>
      </c>
      <c r="Q92" s="156">
        <f>IF('Parade Entries'!$G93="Just For Fun",'Parade Entries'!S93,0)</f>
        <v>0</v>
      </c>
      <c r="R92" s="156">
        <f>IF('Parade Entries'!$G93="Just For Fun",'Parade Entries'!T93,0)</f>
        <v>0</v>
      </c>
      <c r="S92" s="271">
        <f>IF('Parade Entries'!$G93="Just For Fun",'Parade Entries'!U93,0)</f>
        <v>0</v>
      </c>
      <c r="T92" s="271">
        <f>IF('Parade Entries'!$G93="Just For Fun",'Parade Entries'!W93,0)</f>
        <v>0</v>
      </c>
      <c r="U92" s="271">
        <f>IF('Parade Entries'!$G93="Just For Fun",'Parade Entries'!X93,0)</f>
        <v>0</v>
      </c>
      <c r="V92" s="271">
        <f>IF('Parade Entries'!$G93="Just For Fun",'Parade Entries'!V93,0)</f>
        <v>0</v>
      </c>
      <c r="W92" s="272">
        <f>IF('Parade Entries'!$G93="Just For Fun",'Parade Entries'!Y93,0)</f>
        <v>0</v>
      </c>
      <c r="X92" s="271">
        <f>IF('Parade Entries'!$G93="Just For Fun",'Parade Entries'!Z93,0)</f>
        <v>0</v>
      </c>
      <c r="Y92" s="272">
        <f>IF('Parade Entries'!$G93="Just For Fun",'Parade Entries'!AA93,0)</f>
        <v>0</v>
      </c>
      <c r="Z92" s="271">
        <f>IF('Parade Entries'!$G93="Just For Fun",'Parade Entries'!AB93,0)</f>
        <v>0</v>
      </c>
      <c r="AA92" s="272">
        <f>IF('Parade Entries'!$G93="Just For Fun",'Parade Entries'!AC93,0)</f>
        <v>0</v>
      </c>
      <c r="AB92" s="156">
        <f>IF('Parade Entries'!$G93="Just For Fun",'Parade Entries'!AD93,0)</f>
        <v>0</v>
      </c>
      <c r="AC92" s="156">
        <f>IF('Parade Entries'!$G93="Just For Fun",'Parade Entries'!AE93,0)</f>
        <v>0</v>
      </c>
      <c r="AD92" s="156">
        <f>IF('Parade Entries'!$G93="Just For Fun",'Parade Entries'!AF93,0)</f>
        <v>0</v>
      </c>
    </row>
    <row r="93" spans="2:30" ht="18" x14ac:dyDescent="0.25">
      <c r="B93" s="156">
        <f>IF('Parade Entries'!$G94="Just For Fun",'Parade Entries'!B94,0)</f>
        <v>0</v>
      </c>
      <c r="C93" s="233">
        <f>IF('Parade Entries'!$G94="Just For Fun",'Parade Entries'!E94,0)</f>
        <v>0</v>
      </c>
      <c r="D93" s="269">
        <f>IF('Parade Entries'!$G94="Just For Fun",'Parade Entries'!F94,0)</f>
        <v>0</v>
      </c>
      <c r="E93" s="156">
        <f>IF('Parade Entries'!$G94="Just For Fun",'Parade Entries'!G94,0)</f>
        <v>0</v>
      </c>
      <c r="F93" s="156">
        <f>IF('Parade Entries'!$G94="Just For Fun",'Parade Entries'!H94,0)</f>
        <v>0</v>
      </c>
      <c r="G93" s="156">
        <f>IF('Parade Entries'!$G94="Just For Fun",'Parade Entries'!I94,0)</f>
        <v>0</v>
      </c>
      <c r="H93" s="156">
        <f>IF('Parade Entries'!$G94="Just For Fun",'Parade Entries'!J94,0)</f>
        <v>0</v>
      </c>
      <c r="I93" s="268">
        <f>IF('Parade Entries'!$G94="Just For Fun",'Parade Entries'!K94,0)</f>
        <v>0</v>
      </c>
      <c r="J93" s="156">
        <f>IF('Parade Entries'!$G94="Just For Fun",'Parade Entries'!L94,0)</f>
        <v>0</v>
      </c>
      <c r="K93" s="156">
        <f>IF('Parade Entries'!$G94="Just For Fun",'Parade Entries'!M94,0)</f>
        <v>0</v>
      </c>
      <c r="L93" s="156">
        <f>IF('Parade Entries'!$G94="Just For Fun",'Parade Entries'!N94,0)</f>
        <v>0</v>
      </c>
      <c r="M93" s="156">
        <f>IF('Parade Entries'!$G94="Just For Fun",'Parade Entries'!O94,0)</f>
        <v>0</v>
      </c>
      <c r="N93" s="156">
        <f>IF('Parade Entries'!$G94="Just For Fun",'Parade Entries'!P94,0)</f>
        <v>0</v>
      </c>
      <c r="O93" s="156">
        <f>IF('Parade Entries'!$G94="Just For Fun",'Parade Entries'!Q94,0)</f>
        <v>0</v>
      </c>
      <c r="P93" s="156">
        <f>IF('Parade Entries'!$G94="Just For Fun",'Parade Entries'!R94,0)</f>
        <v>0</v>
      </c>
      <c r="Q93" s="156">
        <f>IF('Parade Entries'!$G94="Just For Fun",'Parade Entries'!S94,0)</f>
        <v>0</v>
      </c>
      <c r="R93" s="156">
        <f>IF('Parade Entries'!$G94="Just For Fun",'Parade Entries'!T94,0)</f>
        <v>0</v>
      </c>
      <c r="S93" s="271">
        <f>IF('Parade Entries'!$G94="Just For Fun",'Parade Entries'!U94,0)</f>
        <v>0</v>
      </c>
      <c r="T93" s="271">
        <f>IF('Parade Entries'!$G94="Just For Fun",'Parade Entries'!W94,0)</f>
        <v>0</v>
      </c>
      <c r="U93" s="271">
        <f>IF('Parade Entries'!$G94="Just For Fun",'Parade Entries'!X94,0)</f>
        <v>0</v>
      </c>
      <c r="V93" s="271">
        <f>IF('Parade Entries'!$G94="Just For Fun",'Parade Entries'!V94,0)</f>
        <v>0</v>
      </c>
      <c r="W93" s="272">
        <f>IF('Parade Entries'!$G94="Just For Fun",'Parade Entries'!Y94,0)</f>
        <v>0</v>
      </c>
      <c r="X93" s="271">
        <f>IF('Parade Entries'!$G94="Just For Fun",'Parade Entries'!Z94,0)</f>
        <v>0</v>
      </c>
      <c r="Y93" s="272">
        <f>IF('Parade Entries'!$G94="Just For Fun",'Parade Entries'!AA94,0)</f>
        <v>0</v>
      </c>
      <c r="Z93" s="271">
        <f>IF('Parade Entries'!$G94="Just For Fun",'Parade Entries'!AB94,0)</f>
        <v>0</v>
      </c>
      <c r="AA93" s="272">
        <f>IF('Parade Entries'!$G94="Just For Fun",'Parade Entries'!AC94,0)</f>
        <v>0</v>
      </c>
      <c r="AB93" s="156">
        <f>IF('Parade Entries'!$G94="Just For Fun",'Parade Entries'!AD94,0)</f>
        <v>0</v>
      </c>
      <c r="AC93" s="156">
        <f>IF('Parade Entries'!$G94="Just For Fun",'Parade Entries'!AE94,0)</f>
        <v>0</v>
      </c>
      <c r="AD93" s="156">
        <f>IF('Parade Entries'!$G94="Just For Fun",'Parade Entries'!AF94,0)</f>
        <v>0</v>
      </c>
    </row>
    <row r="94" spans="2:30" ht="18" x14ac:dyDescent="0.25">
      <c r="B94" s="156">
        <f>IF('Parade Entries'!$G95="Just For Fun",'Parade Entries'!B95,0)</f>
        <v>0</v>
      </c>
      <c r="C94" s="233">
        <f>IF('Parade Entries'!$G95="Just For Fun",'Parade Entries'!E95,0)</f>
        <v>0</v>
      </c>
      <c r="D94" s="269">
        <f>IF('Parade Entries'!$G95="Just For Fun",'Parade Entries'!F95,0)</f>
        <v>0</v>
      </c>
      <c r="E94" s="156">
        <f>IF('Parade Entries'!$G95="Just For Fun",'Parade Entries'!G95,0)</f>
        <v>0</v>
      </c>
      <c r="F94" s="156">
        <f>IF('Parade Entries'!$G95="Just For Fun",'Parade Entries'!H95,0)</f>
        <v>0</v>
      </c>
      <c r="G94" s="156">
        <f>IF('Parade Entries'!$G95="Just For Fun",'Parade Entries'!I95,0)</f>
        <v>0</v>
      </c>
      <c r="H94" s="156">
        <f>IF('Parade Entries'!$G95="Just For Fun",'Parade Entries'!J95,0)</f>
        <v>0</v>
      </c>
      <c r="I94" s="268">
        <f>IF('Parade Entries'!$G95="Just For Fun",'Parade Entries'!K95,0)</f>
        <v>0</v>
      </c>
      <c r="J94" s="156">
        <f>IF('Parade Entries'!$G95="Just For Fun",'Parade Entries'!L95,0)</f>
        <v>0</v>
      </c>
      <c r="K94" s="156">
        <f>IF('Parade Entries'!$G95="Just For Fun",'Parade Entries'!M95,0)</f>
        <v>0</v>
      </c>
      <c r="L94" s="156">
        <f>IF('Parade Entries'!$G95="Just For Fun",'Parade Entries'!N95,0)</f>
        <v>0</v>
      </c>
      <c r="M94" s="156">
        <f>IF('Parade Entries'!$G95="Just For Fun",'Parade Entries'!O95,0)</f>
        <v>0</v>
      </c>
      <c r="N94" s="156">
        <f>IF('Parade Entries'!$G95="Just For Fun",'Parade Entries'!P95,0)</f>
        <v>0</v>
      </c>
      <c r="O94" s="156">
        <f>IF('Parade Entries'!$G95="Just For Fun",'Parade Entries'!Q95,0)</f>
        <v>0</v>
      </c>
      <c r="P94" s="156">
        <f>IF('Parade Entries'!$G95="Just For Fun",'Parade Entries'!R95,0)</f>
        <v>0</v>
      </c>
      <c r="Q94" s="156">
        <f>IF('Parade Entries'!$G95="Just For Fun",'Parade Entries'!S95,0)</f>
        <v>0</v>
      </c>
      <c r="R94" s="156">
        <f>IF('Parade Entries'!$G95="Just For Fun",'Parade Entries'!T95,0)</f>
        <v>0</v>
      </c>
      <c r="S94" s="271">
        <f>IF('Parade Entries'!$G95="Just For Fun",'Parade Entries'!U95,0)</f>
        <v>0</v>
      </c>
      <c r="T94" s="271">
        <f>IF('Parade Entries'!$G95="Just For Fun",'Parade Entries'!W95,0)</f>
        <v>0</v>
      </c>
      <c r="U94" s="271">
        <f>IF('Parade Entries'!$G95="Just For Fun",'Parade Entries'!X95,0)</f>
        <v>0</v>
      </c>
      <c r="V94" s="271">
        <f>IF('Parade Entries'!$G95="Just For Fun",'Parade Entries'!V95,0)</f>
        <v>0</v>
      </c>
      <c r="W94" s="272">
        <f>IF('Parade Entries'!$G95="Just For Fun",'Parade Entries'!Y95,0)</f>
        <v>0</v>
      </c>
      <c r="X94" s="271">
        <f>IF('Parade Entries'!$G95="Just For Fun",'Parade Entries'!Z95,0)</f>
        <v>0</v>
      </c>
      <c r="Y94" s="272">
        <f>IF('Parade Entries'!$G95="Just For Fun",'Parade Entries'!AA95,0)</f>
        <v>0</v>
      </c>
      <c r="Z94" s="271">
        <f>IF('Parade Entries'!$G95="Just For Fun",'Parade Entries'!AB95,0)</f>
        <v>0</v>
      </c>
      <c r="AA94" s="272">
        <f>IF('Parade Entries'!$G95="Just For Fun",'Parade Entries'!AC95,0)</f>
        <v>0</v>
      </c>
      <c r="AB94" s="156">
        <f>IF('Parade Entries'!$G95="Just For Fun",'Parade Entries'!AD95,0)</f>
        <v>0</v>
      </c>
      <c r="AC94" s="156">
        <f>IF('Parade Entries'!$G95="Just For Fun",'Parade Entries'!AE95,0)</f>
        <v>0</v>
      </c>
      <c r="AD94" s="156">
        <f>IF('Parade Entries'!$G95="Just For Fun",'Parade Entries'!AF95,0)</f>
        <v>0</v>
      </c>
    </row>
    <row r="95" spans="2:30" ht="18" x14ac:dyDescent="0.25">
      <c r="B95" s="156">
        <f>IF('Parade Entries'!$G96="Just For Fun",'Parade Entries'!B96,0)</f>
        <v>0</v>
      </c>
      <c r="C95" s="233">
        <f>IF('Parade Entries'!$G96="Just For Fun",'Parade Entries'!E96,0)</f>
        <v>0</v>
      </c>
      <c r="D95" s="269">
        <f>IF('Parade Entries'!$G96="Just For Fun",'Parade Entries'!F96,0)</f>
        <v>0</v>
      </c>
      <c r="E95" s="156">
        <f>IF('Parade Entries'!$G96="Just For Fun",'Parade Entries'!G96,0)</f>
        <v>0</v>
      </c>
      <c r="F95" s="156">
        <f>IF('Parade Entries'!$G96="Just For Fun",'Parade Entries'!H96,0)</f>
        <v>0</v>
      </c>
      <c r="G95" s="156">
        <f>IF('Parade Entries'!$G96="Just For Fun",'Parade Entries'!I96,0)</f>
        <v>0</v>
      </c>
      <c r="H95" s="156">
        <f>IF('Parade Entries'!$G96="Just For Fun",'Parade Entries'!J96,0)</f>
        <v>0</v>
      </c>
      <c r="I95" s="268">
        <f>IF('Parade Entries'!$G96="Just For Fun",'Parade Entries'!K96,0)</f>
        <v>0</v>
      </c>
      <c r="J95" s="156">
        <f>IF('Parade Entries'!$G96="Just For Fun",'Parade Entries'!L96,0)</f>
        <v>0</v>
      </c>
      <c r="K95" s="156">
        <f>IF('Parade Entries'!$G96="Just For Fun",'Parade Entries'!M96,0)</f>
        <v>0</v>
      </c>
      <c r="L95" s="156">
        <f>IF('Parade Entries'!$G96="Just For Fun",'Parade Entries'!N96,0)</f>
        <v>0</v>
      </c>
      <c r="M95" s="156">
        <f>IF('Parade Entries'!$G96="Just For Fun",'Parade Entries'!O96,0)</f>
        <v>0</v>
      </c>
      <c r="N95" s="156">
        <f>IF('Parade Entries'!$G96="Just For Fun",'Parade Entries'!P96,0)</f>
        <v>0</v>
      </c>
      <c r="O95" s="156">
        <f>IF('Parade Entries'!$G96="Just For Fun",'Parade Entries'!Q96,0)</f>
        <v>0</v>
      </c>
      <c r="P95" s="156">
        <f>IF('Parade Entries'!$G96="Just For Fun",'Parade Entries'!R96,0)</f>
        <v>0</v>
      </c>
      <c r="Q95" s="156">
        <f>IF('Parade Entries'!$G96="Just For Fun",'Parade Entries'!S96,0)</f>
        <v>0</v>
      </c>
      <c r="R95" s="156">
        <f>IF('Parade Entries'!$G96="Just For Fun",'Parade Entries'!T96,0)</f>
        <v>0</v>
      </c>
      <c r="S95" s="271">
        <f>IF('Parade Entries'!$G96="Just For Fun",'Parade Entries'!U96,0)</f>
        <v>0</v>
      </c>
      <c r="T95" s="271">
        <f>IF('Parade Entries'!$G96="Just For Fun",'Parade Entries'!W96,0)</f>
        <v>0</v>
      </c>
      <c r="U95" s="271">
        <f>IF('Parade Entries'!$G96="Just For Fun",'Parade Entries'!X96,0)</f>
        <v>0</v>
      </c>
      <c r="V95" s="271">
        <f>IF('Parade Entries'!$G96="Just For Fun",'Parade Entries'!V96,0)</f>
        <v>0</v>
      </c>
      <c r="W95" s="272">
        <f>IF('Parade Entries'!$G96="Just For Fun",'Parade Entries'!Y96,0)</f>
        <v>0</v>
      </c>
      <c r="X95" s="271">
        <f>IF('Parade Entries'!$G96="Just For Fun",'Parade Entries'!Z96,0)</f>
        <v>0</v>
      </c>
      <c r="Y95" s="272">
        <f>IF('Parade Entries'!$G96="Just For Fun",'Parade Entries'!AA96,0)</f>
        <v>0</v>
      </c>
      <c r="Z95" s="271">
        <f>IF('Parade Entries'!$G96="Just For Fun",'Parade Entries'!AB96,0)</f>
        <v>0</v>
      </c>
      <c r="AA95" s="272">
        <f>IF('Parade Entries'!$G96="Just For Fun",'Parade Entries'!AC96,0)</f>
        <v>0</v>
      </c>
      <c r="AB95" s="156">
        <f>IF('Parade Entries'!$G96="Just For Fun",'Parade Entries'!AD96,0)</f>
        <v>0</v>
      </c>
      <c r="AC95" s="156">
        <f>IF('Parade Entries'!$G96="Just For Fun",'Parade Entries'!AE96,0)</f>
        <v>0</v>
      </c>
      <c r="AD95" s="156">
        <f>IF('Parade Entries'!$G96="Just For Fun",'Parade Entries'!AF96,0)</f>
        <v>0</v>
      </c>
    </row>
    <row r="96" spans="2:30" ht="18" x14ac:dyDescent="0.25">
      <c r="B96" s="156">
        <f>IF('Parade Entries'!$G97="Just For Fun",'Parade Entries'!B97,0)</f>
        <v>0</v>
      </c>
      <c r="C96" s="233">
        <f>IF('Parade Entries'!$G97="Just For Fun",'Parade Entries'!E97,0)</f>
        <v>0</v>
      </c>
      <c r="D96" s="269">
        <f>IF('Parade Entries'!$G97="Just For Fun",'Parade Entries'!F97,0)</f>
        <v>0</v>
      </c>
      <c r="E96" s="156">
        <f>IF('Parade Entries'!$G97="Just For Fun",'Parade Entries'!G97,0)</f>
        <v>0</v>
      </c>
      <c r="F96" s="156">
        <f>IF('Parade Entries'!$G97="Just For Fun",'Parade Entries'!H97,0)</f>
        <v>0</v>
      </c>
      <c r="G96" s="156">
        <f>IF('Parade Entries'!$G97="Just For Fun",'Parade Entries'!I97,0)</f>
        <v>0</v>
      </c>
      <c r="H96" s="156">
        <f>IF('Parade Entries'!$G97="Just For Fun",'Parade Entries'!J97,0)</f>
        <v>0</v>
      </c>
      <c r="I96" s="268">
        <f>IF('Parade Entries'!$G97="Just For Fun",'Parade Entries'!K97,0)</f>
        <v>0</v>
      </c>
      <c r="J96" s="156">
        <f>IF('Parade Entries'!$G97="Just For Fun",'Parade Entries'!L97,0)</f>
        <v>0</v>
      </c>
      <c r="K96" s="156">
        <f>IF('Parade Entries'!$G97="Just For Fun",'Parade Entries'!M97,0)</f>
        <v>0</v>
      </c>
      <c r="L96" s="156">
        <f>IF('Parade Entries'!$G97="Just For Fun",'Parade Entries'!N97,0)</f>
        <v>0</v>
      </c>
      <c r="M96" s="156">
        <f>IF('Parade Entries'!$G97="Just For Fun",'Parade Entries'!O97,0)</f>
        <v>0</v>
      </c>
      <c r="N96" s="156">
        <f>IF('Parade Entries'!$G97="Just For Fun",'Parade Entries'!P97,0)</f>
        <v>0</v>
      </c>
      <c r="O96" s="156">
        <f>IF('Parade Entries'!$G97="Just For Fun",'Parade Entries'!Q97,0)</f>
        <v>0</v>
      </c>
      <c r="P96" s="156">
        <f>IF('Parade Entries'!$G97="Just For Fun",'Parade Entries'!R97,0)</f>
        <v>0</v>
      </c>
      <c r="Q96" s="156">
        <f>IF('Parade Entries'!$G97="Just For Fun",'Parade Entries'!S97,0)</f>
        <v>0</v>
      </c>
      <c r="R96" s="156">
        <f>IF('Parade Entries'!$G97="Just For Fun",'Parade Entries'!T97,0)</f>
        <v>0</v>
      </c>
      <c r="S96" s="271">
        <f>IF('Parade Entries'!$G97="Just For Fun",'Parade Entries'!U97,0)</f>
        <v>0</v>
      </c>
      <c r="T96" s="271">
        <f>IF('Parade Entries'!$G97="Just For Fun",'Parade Entries'!W97,0)</f>
        <v>0</v>
      </c>
      <c r="U96" s="271">
        <f>IF('Parade Entries'!$G97="Just For Fun",'Parade Entries'!X97,0)</f>
        <v>0</v>
      </c>
      <c r="V96" s="271">
        <f>IF('Parade Entries'!$G97="Just For Fun",'Parade Entries'!V97,0)</f>
        <v>0</v>
      </c>
      <c r="W96" s="272">
        <f>IF('Parade Entries'!$G97="Just For Fun",'Parade Entries'!Y97,0)</f>
        <v>0</v>
      </c>
      <c r="X96" s="271">
        <f>IF('Parade Entries'!$G97="Just For Fun",'Parade Entries'!Z97,0)</f>
        <v>0</v>
      </c>
      <c r="Y96" s="272">
        <f>IF('Parade Entries'!$G97="Just For Fun",'Parade Entries'!AA97,0)</f>
        <v>0</v>
      </c>
      <c r="Z96" s="271">
        <f>IF('Parade Entries'!$G97="Just For Fun",'Parade Entries'!AB97,0)</f>
        <v>0</v>
      </c>
      <c r="AA96" s="272">
        <f>IF('Parade Entries'!$G97="Just For Fun",'Parade Entries'!AC97,0)</f>
        <v>0</v>
      </c>
      <c r="AB96" s="156">
        <f>IF('Parade Entries'!$G97="Just For Fun",'Parade Entries'!AD97,0)</f>
        <v>0</v>
      </c>
      <c r="AC96" s="156">
        <f>IF('Parade Entries'!$G97="Just For Fun",'Parade Entries'!AE97,0)</f>
        <v>0</v>
      </c>
      <c r="AD96" s="156">
        <f>IF('Parade Entries'!$G97="Just For Fun",'Parade Entries'!AF97,0)</f>
        <v>0</v>
      </c>
    </row>
    <row r="97" spans="2:30" ht="18" x14ac:dyDescent="0.25">
      <c r="B97" s="156">
        <f>IF('Parade Entries'!$G98="Just For Fun",'Parade Entries'!B98,0)</f>
        <v>0</v>
      </c>
      <c r="C97" s="233">
        <f>IF('Parade Entries'!$G98="Just For Fun",'Parade Entries'!E98,0)</f>
        <v>0</v>
      </c>
      <c r="D97" s="269">
        <f>IF('Parade Entries'!$G98="Just For Fun",'Parade Entries'!F98,0)</f>
        <v>0</v>
      </c>
      <c r="E97" s="156">
        <f>IF('Parade Entries'!$G98="Just For Fun",'Parade Entries'!G98,0)</f>
        <v>0</v>
      </c>
      <c r="F97" s="156">
        <f>IF('Parade Entries'!$G98="Just For Fun",'Parade Entries'!H98,0)</f>
        <v>0</v>
      </c>
      <c r="G97" s="156">
        <f>IF('Parade Entries'!$G98="Just For Fun",'Parade Entries'!I98,0)</f>
        <v>0</v>
      </c>
      <c r="H97" s="156">
        <f>IF('Parade Entries'!$G98="Just For Fun",'Parade Entries'!J98,0)</f>
        <v>0</v>
      </c>
      <c r="I97" s="268">
        <f>IF('Parade Entries'!$G98="Just For Fun",'Parade Entries'!K98,0)</f>
        <v>0</v>
      </c>
      <c r="J97" s="156">
        <f>IF('Parade Entries'!$G98="Just For Fun",'Parade Entries'!L98,0)</f>
        <v>0</v>
      </c>
      <c r="K97" s="156">
        <f>IF('Parade Entries'!$G98="Just For Fun",'Parade Entries'!M98,0)</f>
        <v>0</v>
      </c>
      <c r="L97" s="156">
        <f>IF('Parade Entries'!$G98="Just For Fun",'Parade Entries'!N98,0)</f>
        <v>0</v>
      </c>
      <c r="M97" s="156">
        <f>IF('Parade Entries'!$G98="Just For Fun",'Parade Entries'!O98,0)</f>
        <v>0</v>
      </c>
      <c r="N97" s="156">
        <f>IF('Parade Entries'!$G98="Just For Fun",'Parade Entries'!P98,0)</f>
        <v>0</v>
      </c>
      <c r="O97" s="156">
        <f>IF('Parade Entries'!$G98="Just For Fun",'Parade Entries'!Q98,0)</f>
        <v>0</v>
      </c>
      <c r="P97" s="156">
        <f>IF('Parade Entries'!$G98="Just For Fun",'Parade Entries'!R98,0)</f>
        <v>0</v>
      </c>
      <c r="Q97" s="156">
        <f>IF('Parade Entries'!$G98="Just For Fun",'Parade Entries'!S98,0)</f>
        <v>0</v>
      </c>
      <c r="R97" s="156">
        <f>IF('Parade Entries'!$G98="Just For Fun",'Parade Entries'!T98,0)</f>
        <v>0</v>
      </c>
      <c r="S97" s="271">
        <f>IF('Parade Entries'!$G98="Just For Fun",'Parade Entries'!U98,0)</f>
        <v>0</v>
      </c>
      <c r="T97" s="271">
        <f>IF('Parade Entries'!$G98="Just For Fun",'Parade Entries'!W98,0)</f>
        <v>0</v>
      </c>
      <c r="U97" s="271">
        <f>IF('Parade Entries'!$G98="Just For Fun",'Parade Entries'!X98,0)</f>
        <v>0</v>
      </c>
      <c r="V97" s="271">
        <f>IF('Parade Entries'!$G98="Just For Fun",'Parade Entries'!V98,0)</f>
        <v>0</v>
      </c>
      <c r="W97" s="272">
        <f>IF('Parade Entries'!$G98="Just For Fun",'Parade Entries'!Y98,0)</f>
        <v>0</v>
      </c>
      <c r="X97" s="271">
        <f>IF('Parade Entries'!$G98="Just For Fun",'Parade Entries'!Z98,0)</f>
        <v>0</v>
      </c>
      <c r="Y97" s="272">
        <f>IF('Parade Entries'!$G98="Just For Fun",'Parade Entries'!AA98,0)</f>
        <v>0</v>
      </c>
      <c r="Z97" s="271">
        <f>IF('Parade Entries'!$G98="Just For Fun",'Parade Entries'!AB98,0)</f>
        <v>0</v>
      </c>
      <c r="AA97" s="272">
        <f>IF('Parade Entries'!$G98="Just For Fun",'Parade Entries'!AC98,0)</f>
        <v>0</v>
      </c>
      <c r="AB97" s="156">
        <f>IF('Parade Entries'!$G98="Just For Fun",'Parade Entries'!AD98,0)</f>
        <v>0</v>
      </c>
      <c r="AC97" s="156">
        <f>IF('Parade Entries'!$G98="Just For Fun",'Parade Entries'!AE98,0)</f>
        <v>0</v>
      </c>
      <c r="AD97" s="156">
        <f>IF('Parade Entries'!$G98="Just For Fun",'Parade Entries'!AF98,0)</f>
        <v>0</v>
      </c>
    </row>
    <row r="98" spans="2:30" ht="18" x14ac:dyDescent="0.25">
      <c r="B98" s="156">
        <f>IF('Parade Entries'!$G99="Just For Fun",'Parade Entries'!B99,0)</f>
        <v>0</v>
      </c>
      <c r="C98" s="233">
        <f>IF('Parade Entries'!$G99="Just For Fun",'Parade Entries'!E99,0)</f>
        <v>0</v>
      </c>
      <c r="D98" s="269">
        <f>IF('Parade Entries'!$G99="Just For Fun",'Parade Entries'!F99,0)</f>
        <v>0</v>
      </c>
      <c r="E98" s="156">
        <f>IF('Parade Entries'!$G99="Just For Fun",'Parade Entries'!G99,0)</f>
        <v>0</v>
      </c>
      <c r="F98" s="156">
        <f>IF('Parade Entries'!$G99="Just For Fun",'Parade Entries'!H99,0)</f>
        <v>0</v>
      </c>
      <c r="G98" s="156">
        <f>IF('Parade Entries'!$G99="Just For Fun",'Parade Entries'!I99,0)</f>
        <v>0</v>
      </c>
      <c r="H98" s="156">
        <f>IF('Parade Entries'!$G99="Just For Fun",'Parade Entries'!J99,0)</f>
        <v>0</v>
      </c>
      <c r="I98" s="268">
        <f>IF('Parade Entries'!$G99="Just For Fun",'Parade Entries'!K99,0)</f>
        <v>0</v>
      </c>
      <c r="J98" s="156">
        <f>IF('Parade Entries'!$G99="Just For Fun",'Parade Entries'!L99,0)</f>
        <v>0</v>
      </c>
      <c r="K98" s="156">
        <f>IF('Parade Entries'!$G99="Just For Fun",'Parade Entries'!M99,0)</f>
        <v>0</v>
      </c>
      <c r="L98" s="156">
        <f>IF('Parade Entries'!$G99="Just For Fun",'Parade Entries'!N99,0)</f>
        <v>0</v>
      </c>
      <c r="M98" s="156">
        <f>IF('Parade Entries'!$G99="Just For Fun",'Parade Entries'!O99,0)</f>
        <v>0</v>
      </c>
      <c r="N98" s="156">
        <f>IF('Parade Entries'!$G99="Just For Fun",'Parade Entries'!P99,0)</f>
        <v>0</v>
      </c>
      <c r="O98" s="156">
        <f>IF('Parade Entries'!$G99="Just For Fun",'Parade Entries'!Q99,0)</f>
        <v>0</v>
      </c>
      <c r="P98" s="156">
        <f>IF('Parade Entries'!$G99="Just For Fun",'Parade Entries'!R99,0)</f>
        <v>0</v>
      </c>
      <c r="Q98" s="156">
        <f>IF('Parade Entries'!$G99="Just For Fun",'Parade Entries'!S99,0)</f>
        <v>0</v>
      </c>
      <c r="R98" s="156">
        <f>IF('Parade Entries'!$G99="Just For Fun",'Parade Entries'!T99,0)</f>
        <v>0</v>
      </c>
      <c r="S98" s="271">
        <f>IF('Parade Entries'!$G99="Just For Fun",'Parade Entries'!U99,0)</f>
        <v>0</v>
      </c>
      <c r="T98" s="271">
        <f>IF('Parade Entries'!$G99="Just For Fun",'Parade Entries'!W99,0)</f>
        <v>0</v>
      </c>
      <c r="U98" s="271">
        <f>IF('Parade Entries'!$G99="Just For Fun",'Parade Entries'!X99,0)</f>
        <v>0</v>
      </c>
      <c r="V98" s="271">
        <f>IF('Parade Entries'!$G99="Just For Fun",'Parade Entries'!V99,0)</f>
        <v>0</v>
      </c>
      <c r="W98" s="272">
        <f>IF('Parade Entries'!$G99="Just For Fun",'Parade Entries'!Y99,0)</f>
        <v>0</v>
      </c>
      <c r="X98" s="271">
        <f>IF('Parade Entries'!$G99="Just For Fun",'Parade Entries'!Z99,0)</f>
        <v>0</v>
      </c>
      <c r="Y98" s="272">
        <f>IF('Parade Entries'!$G99="Just For Fun",'Parade Entries'!AA99,0)</f>
        <v>0</v>
      </c>
      <c r="Z98" s="271">
        <f>IF('Parade Entries'!$G99="Just For Fun",'Parade Entries'!AB99,0)</f>
        <v>0</v>
      </c>
      <c r="AA98" s="272">
        <f>IF('Parade Entries'!$G99="Just For Fun",'Parade Entries'!AC99,0)</f>
        <v>0</v>
      </c>
      <c r="AB98" s="156">
        <f>IF('Parade Entries'!$G99="Just For Fun",'Parade Entries'!AD99,0)</f>
        <v>0</v>
      </c>
      <c r="AC98" s="156">
        <f>IF('Parade Entries'!$G99="Just For Fun",'Parade Entries'!AE99,0)</f>
        <v>0</v>
      </c>
      <c r="AD98" s="156">
        <f>IF('Parade Entries'!$G99="Just For Fun",'Parade Entries'!AF99,0)</f>
        <v>0</v>
      </c>
    </row>
    <row r="99" spans="2:30" ht="18" x14ac:dyDescent="0.25">
      <c r="B99" s="156">
        <f>IF('Parade Entries'!$G100="Just For Fun",'Parade Entries'!B100,0)</f>
        <v>0</v>
      </c>
      <c r="C99" s="233">
        <f>IF('Parade Entries'!$G100="Just For Fun",'Parade Entries'!E100,0)</f>
        <v>0</v>
      </c>
      <c r="D99" s="269">
        <f>IF('Parade Entries'!$G100="Just For Fun",'Parade Entries'!F100,0)</f>
        <v>0</v>
      </c>
      <c r="E99" s="156">
        <f>IF('Parade Entries'!$G100="Just For Fun",'Parade Entries'!G100,0)</f>
        <v>0</v>
      </c>
      <c r="F99" s="156">
        <f>IF('Parade Entries'!$G100="Just For Fun",'Parade Entries'!H100,0)</f>
        <v>0</v>
      </c>
      <c r="G99" s="156">
        <f>IF('Parade Entries'!$G100="Just For Fun",'Parade Entries'!I100,0)</f>
        <v>0</v>
      </c>
      <c r="H99" s="156">
        <f>IF('Parade Entries'!$G100="Just For Fun",'Parade Entries'!J100,0)</f>
        <v>0</v>
      </c>
      <c r="I99" s="268">
        <f>IF('Parade Entries'!$G100="Just For Fun",'Parade Entries'!K100,0)</f>
        <v>0</v>
      </c>
      <c r="J99" s="156">
        <f>IF('Parade Entries'!$G100="Just For Fun",'Parade Entries'!L100,0)</f>
        <v>0</v>
      </c>
      <c r="K99" s="156">
        <f>IF('Parade Entries'!$G100="Just For Fun",'Parade Entries'!M100,0)</f>
        <v>0</v>
      </c>
      <c r="L99" s="156">
        <f>IF('Parade Entries'!$G100="Just For Fun",'Parade Entries'!N100,0)</f>
        <v>0</v>
      </c>
      <c r="M99" s="156">
        <f>IF('Parade Entries'!$G100="Just For Fun",'Parade Entries'!O100,0)</f>
        <v>0</v>
      </c>
      <c r="N99" s="156">
        <f>IF('Parade Entries'!$G100="Just For Fun",'Parade Entries'!P100,0)</f>
        <v>0</v>
      </c>
      <c r="O99" s="156">
        <f>IF('Parade Entries'!$G100="Just For Fun",'Parade Entries'!Q100,0)</f>
        <v>0</v>
      </c>
      <c r="P99" s="156">
        <f>IF('Parade Entries'!$G100="Just For Fun",'Parade Entries'!R100,0)</f>
        <v>0</v>
      </c>
      <c r="Q99" s="156">
        <f>IF('Parade Entries'!$G100="Just For Fun",'Parade Entries'!S100,0)</f>
        <v>0</v>
      </c>
      <c r="R99" s="156">
        <f>IF('Parade Entries'!$G100="Just For Fun",'Parade Entries'!T100,0)</f>
        <v>0</v>
      </c>
      <c r="S99" s="271">
        <f>IF('Parade Entries'!$G100="Just For Fun",'Parade Entries'!U100,0)</f>
        <v>0</v>
      </c>
      <c r="T99" s="271">
        <f>IF('Parade Entries'!$G100="Just For Fun",'Parade Entries'!W100,0)</f>
        <v>0</v>
      </c>
      <c r="U99" s="271">
        <f>IF('Parade Entries'!$G100="Just For Fun",'Parade Entries'!X100,0)</f>
        <v>0</v>
      </c>
      <c r="V99" s="271">
        <f>IF('Parade Entries'!$G100="Just For Fun",'Parade Entries'!V100,0)</f>
        <v>0</v>
      </c>
      <c r="W99" s="272">
        <f>IF('Parade Entries'!$G100="Just For Fun",'Parade Entries'!Y100,0)</f>
        <v>0</v>
      </c>
      <c r="X99" s="271">
        <f>IF('Parade Entries'!$G100="Just For Fun",'Parade Entries'!Z100,0)</f>
        <v>0</v>
      </c>
      <c r="Y99" s="272">
        <f>IF('Parade Entries'!$G100="Just For Fun",'Parade Entries'!AA100,0)</f>
        <v>0</v>
      </c>
      <c r="Z99" s="271">
        <f>IF('Parade Entries'!$G100="Just For Fun",'Parade Entries'!AB100,0)</f>
        <v>0</v>
      </c>
      <c r="AA99" s="272">
        <f>IF('Parade Entries'!$G100="Just For Fun",'Parade Entries'!AC100,0)</f>
        <v>0</v>
      </c>
      <c r="AB99" s="156">
        <f>IF('Parade Entries'!$G100="Just For Fun",'Parade Entries'!AD100,0)</f>
        <v>0</v>
      </c>
      <c r="AC99" s="156">
        <f>IF('Parade Entries'!$G100="Just For Fun",'Parade Entries'!AE100,0)</f>
        <v>0</v>
      </c>
      <c r="AD99" s="156">
        <f>IF('Parade Entries'!$G100="Just For Fun",'Parade Entries'!AF100,0)</f>
        <v>0</v>
      </c>
    </row>
    <row r="100" spans="2:30" ht="18" x14ac:dyDescent="0.25">
      <c r="B100" s="156">
        <f>IF('Parade Entries'!$G101="Just For Fun",'Parade Entries'!B101,0)</f>
        <v>0</v>
      </c>
      <c r="C100" s="233">
        <f>IF('Parade Entries'!$G101="Just For Fun",'Parade Entries'!E101,0)</f>
        <v>0</v>
      </c>
      <c r="D100" s="269">
        <f>IF('Parade Entries'!$G101="Just For Fun",'Parade Entries'!F101,0)</f>
        <v>0</v>
      </c>
      <c r="E100" s="156">
        <f>IF('Parade Entries'!$G101="Just For Fun",'Parade Entries'!G101,0)</f>
        <v>0</v>
      </c>
      <c r="F100" s="156">
        <f>IF('Parade Entries'!$G101="Just For Fun",'Parade Entries'!H101,0)</f>
        <v>0</v>
      </c>
      <c r="G100" s="156">
        <f>IF('Parade Entries'!$G101="Just For Fun",'Parade Entries'!I101,0)</f>
        <v>0</v>
      </c>
      <c r="H100" s="156">
        <f>IF('Parade Entries'!$G101="Just For Fun",'Parade Entries'!J101,0)</f>
        <v>0</v>
      </c>
      <c r="I100" s="268">
        <f>IF('Parade Entries'!$G101="Just For Fun",'Parade Entries'!K101,0)</f>
        <v>0</v>
      </c>
      <c r="J100" s="156">
        <f>IF('Parade Entries'!$G101="Just For Fun",'Parade Entries'!L101,0)</f>
        <v>0</v>
      </c>
      <c r="K100" s="156">
        <f>IF('Parade Entries'!$G101="Just For Fun",'Parade Entries'!M101,0)</f>
        <v>0</v>
      </c>
      <c r="L100" s="156">
        <f>IF('Parade Entries'!$G101="Just For Fun",'Parade Entries'!N101,0)</f>
        <v>0</v>
      </c>
      <c r="M100" s="156">
        <f>IF('Parade Entries'!$G101="Just For Fun",'Parade Entries'!O101,0)</f>
        <v>0</v>
      </c>
      <c r="N100" s="156">
        <f>IF('Parade Entries'!$G101="Just For Fun",'Parade Entries'!P101,0)</f>
        <v>0</v>
      </c>
      <c r="O100" s="156">
        <f>IF('Parade Entries'!$G101="Just For Fun",'Parade Entries'!Q101,0)</f>
        <v>0</v>
      </c>
      <c r="P100" s="156">
        <f>IF('Parade Entries'!$G101="Just For Fun",'Parade Entries'!R101,0)</f>
        <v>0</v>
      </c>
      <c r="Q100" s="156">
        <f>IF('Parade Entries'!$G101="Just For Fun",'Parade Entries'!S101,0)</f>
        <v>0</v>
      </c>
      <c r="R100" s="156">
        <f>IF('Parade Entries'!$G101="Just For Fun",'Parade Entries'!T101,0)</f>
        <v>0</v>
      </c>
      <c r="S100" s="271">
        <f>IF('Parade Entries'!$G101="Just For Fun",'Parade Entries'!U101,0)</f>
        <v>0</v>
      </c>
      <c r="T100" s="271">
        <f>IF('Parade Entries'!$G101="Just For Fun",'Parade Entries'!W101,0)</f>
        <v>0</v>
      </c>
      <c r="U100" s="271">
        <f>IF('Parade Entries'!$G101="Just For Fun",'Parade Entries'!X101,0)</f>
        <v>0</v>
      </c>
      <c r="V100" s="271">
        <f>IF('Parade Entries'!$G101="Just For Fun",'Parade Entries'!V101,0)</f>
        <v>0</v>
      </c>
      <c r="W100" s="272">
        <f>IF('Parade Entries'!$G101="Just For Fun",'Parade Entries'!Y101,0)</f>
        <v>0</v>
      </c>
      <c r="X100" s="271">
        <f>IF('Parade Entries'!$G101="Just For Fun",'Parade Entries'!Z101,0)</f>
        <v>0</v>
      </c>
      <c r="Y100" s="272">
        <f>IF('Parade Entries'!$G101="Just For Fun",'Parade Entries'!AA101,0)</f>
        <v>0</v>
      </c>
      <c r="Z100" s="271">
        <f>IF('Parade Entries'!$G101="Just For Fun",'Parade Entries'!AB101,0)</f>
        <v>0</v>
      </c>
      <c r="AA100" s="272">
        <f>IF('Parade Entries'!$G101="Just For Fun",'Parade Entries'!AC101,0)</f>
        <v>0</v>
      </c>
      <c r="AB100" s="156">
        <f>IF('Parade Entries'!$G101="Just For Fun",'Parade Entries'!AD101,0)</f>
        <v>0</v>
      </c>
      <c r="AC100" s="156">
        <f>IF('Parade Entries'!$G101="Just For Fun",'Parade Entries'!AE101,0)</f>
        <v>0</v>
      </c>
      <c r="AD100" s="156">
        <f>IF('Parade Entries'!$G101="Just For Fun",'Parade Entries'!AF101,0)</f>
        <v>0</v>
      </c>
    </row>
    <row r="101" spans="2:30" ht="18" x14ac:dyDescent="0.25">
      <c r="B101" s="156">
        <f>IF('Parade Entries'!$G102="Just For Fun",'Parade Entries'!B102,0)</f>
        <v>0</v>
      </c>
      <c r="C101" s="233">
        <f>IF('Parade Entries'!$G102="Just For Fun",'Parade Entries'!E102,0)</f>
        <v>0</v>
      </c>
      <c r="D101" s="269">
        <f>IF('Parade Entries'!$G102="Just For Fun",'Parade Entries'!F102,0)</f>
        <v>0</v>
      </c>
      <c r="E101" s="156">
        <f>IF('Parade Entries'!$G102="Just For Fun",'Parade Entries'!G102,0)</f>
        <v>0</v>
      </c>
      <c r="F101" s="156">
        <f>IF('Parade Entries'!$G102="Just For Fun",'Parade Entries'!H102,0)</f>
        <v>0</v>
      </c>
      <c r="G101" s="156">
        <f>IF('Parade Entries'!$G102="Just For Fun",'Parade Entries'!I102,0)</f>
        <v>0</v>
      </c>
      <c r="H101" s="156">
        <f>IF('Parade Entries'!$G102="Just For Fun",'Parade Entries'!J102,0)</f>
        <v>0</v>
      </c>
      <c r="I101" s="268">
        <f>IF('Parade Entries'!$G102="Just For Fun",'Parade Entries'!K102,0)</f>
        <v>0</v>
      </c>
      <c r="J101" s="156">
        <f>IF('Parade Entries'!$G102="Just For Fun",'Parade Entries'!L102,0)</f>
        <v>0</v>
      </c>
      <c r="K101" s="156">
        <f>IF('Parade Entries'!$G102="Just For Fun",'Parade Entries'!M102,0)</f>
        <v>0</v>
      </c>
      <c r="L101" s="156">
        <f>IF('Parade Entries'!$G102="Just For Fun",'Parade Entries'!N102,0)</f>
        <v>0</v>
      </c>
      <c r="M101" s="156">
        <f>IF('Parade Entries'!$G102="Just For Fun",'Parade Entries'!O102,0)</f>
        <v>0</v>
      </c>
      <c r="N101" s="156">
        <f>IF('Parade Entries'!$G102="Just For Fun",'Parade Entries'!P102,0)</f>
        <v>0</v>
      </c>
      <c r="O101" s="156">
        <f>IF('Parade Entries'!$G102="Just For Fun",'Parade Entries'!Q102,0)</f>
        <v>0</v>
      </c>
      <c r="P101" s="156">
        <f>IF('Parade Entries'!$G102="Just For Fun",'Parade Entries'!R102,0)</f>
        <v>0</v>
      </c>
      <c r="Q101" s="156">
        <f>IF('Parade Entries'!$G102="Just For Fun",'Parade Entries'!S102,0)</f>
        <v>0</v>
      </c>
      <c r="R101" s="156">
        <f>IF('Parade Entries'!$G102="Just For Fun",'Parade Entries'!T102,0)</f>
        <v>0</v>
      </c>
      <c r="S101" s="271">
        <f>IF('Parade Entries'!$G102="Just For Fun",'Parade Entries'!U102,0)</f>
        <v>0</v>
      </c>
      <c r="T101" s="271">
        <f>IF('Parade Entries'!$G102="Just For Fun",'Parade Entries'!W102,0)</f>
        <v>0</v>
      </c>
      <c r="U101" s="271">
        <f>IF('Parade Entries'!$G102="Just For Fun",'Parade Entries'!X102,0)</f>
        <v>0</v>
      </c>
      <c r="V101" s="271">
        <f>IF('Parade Entries'!$G102="Just For Fun",'Parade Entries'!V102,0)</f>
        <v>0</v>
      </c>
      <c r="W101" s="272">
        <f>IF('Parade Entries'!$G102="Just For Fun",'Parade Entries'!Y102,0)</f>
        <v>0</v>
      </c>
      <c r="X101" s="271">
        <f>IF('Parade Entries'!$G102="Just For Fun",'Parade Entries'!Z102,0)</f>
        <v>0</v>
      </c>
      <c r="Y101" s="272">
        <f>IF('Parade Entries'!$G102="Just For Fun",'Parade Entries'!AA102,0)</f>
        <v>0</v>
      </c>
      <c r="Z101" s="271">
        <f>IF('Parade Entries'!$G102="Just For Fun",'Parade Entries'!AB102,0)</f>
        <v>0</v>
      </c>
      <c r="AA101" s="272">
        <f>IF('Parade Entries'!$G102="Just For Fun",'Parade Entries'!AC102,0)</f>
        <v>0</v>
      </c>
      <c r="AB101" s="156">
        <f>IF('Parade Entries'!$G102="Just For Fun",'Parade Entries'!AD102,0)</f>
        <v>0</v>
      </c>
      <c r="AC101" s="156">
        <f>IF('Parade Entries'!$G102="Just For Fun",'Parade Entries'!AE102,0)</f>
        <v>0</v>
      </c>
      <c r="AD101" s="156">
        <f>IF('Parade Entries'!$G102="Just For Fun",'Parade Entries'!AF102,0)</f>
        <v>0</v>
      </c>
    </row>
    <row r="102" spans="2:30" ht="18" x14ac:dyDescent="0.25">
      <c r="B102" s="156">
        <f>IF('Parade Entries'!$G103="Just For Fun",'Parade Entries'!B103,0)</f>
        <v>0</v>
      </c>
      <c r="C102" s="233">
        <f>IF('Parade Entries'!$G103="Just For Fun",'Parade Entries'!E103,0)</f>
        <v>0</v>
      </c>
      <c r="D102" s="269">
        <f>IF('Parade Entries'!$G103="Just For Fun",'Parade Entries'!F103,0)</f>
        <v>0</v>
      </c>
      <c r="E102" s="156">
        <f>IF('Parade Entries'!$G103="Just For Fun",'Parade Entries'!G103,0)</f>
        <v>0</v>
      </c>
      <c r="F102" s="156">
        <f>IF('Parade Entries'!$G103="Just For Fun",'Parade Entries'!H103,0)</f>
        <v>0</v>
      </c>
      <c r="G102" s="156">
        <f>IF('Parade Entries'!$G103="Just For Fun",'Parade Entries'!I103,0)</f>
        <v>0</v>
      </c>
      <c r="H102" s="156">
        <f>IF('Parade Entries'!$G103="Just For Fun",'Parade Entries'!J103,0)</f>
        <v>0</v>
      </c>
      <c r="I102" s="268">
        <f>IF('Parade Entries'!$G103="Just For Fun",'Parade Entries'!K103,0)</f>
        <v>0</v>
      </c>
      <c r="J102" s="156">
        <f>IF('Parade Entries'!$G103="Just For Fun",'Parade Entries'!L103,0)</f>
        <v>0</v>
      </c>
      <c r="K102" s="156">
        <f>IF('Parade Entries'!$G103="Just For Fun",'Parade Entries'!M103,0)</f>
        <v>0</v>
      </c>
      <c r="L102" s="156">
        <f>IF('Parade Entries'!$G103="Just For Fun",'Parade Entries'!N103,0)</f>
        <v>0</v>
      </c>
      <c r="M102" s="156">
        <f>IF('Parade Entries'!$G103="Just For Fun",'Parade Entries'!O103,0)</f>
        <v>0</v>
      </c>
      <c r="N102" s="156">
        <f>IF('Parade Entries'!$G103="Just For Fun",'Parade Entries'!P103,0)</f>
        <v>0</v>
      </c>
      <c r="O102" s="156">
        <f>IF('Parade Entries'!$G103="Just For Fun",'Parade Entries'!Q103,0)</f>
        <v>0</v>
      </c>
      <c r="P102" s="156">
        <f>IF('Parade Entries'!$G103="Just For Fun",'Parade Entries'!R103,0)</f>
        <v>0</v>
      </c>
      <c r="Q102" s="156">
        <f>IF('Parade Entries'!$G103="Just For Fun",'Parade Entries'!S103,0)</f>
        <v>0</v>
      </c>
      <c r="R102" s="156">
        <f>IF('Parade Entries'!$G103="Just For Fun",'Parade Entries'!T103,0)</f>
        <v>0</v>
      </c>
      <c r="S102" s="271">
        <f>IF('Parade Entries'!$G103="Just For Fun",'Parade Entries'!U103,0)</f>
        <v>0</v>
      </c>
      <c r="T102" s="271">
        <f>IF('Parade Entries'!$G103="Just For Fun",'Parade Entries'!W103,0)</f>
        <v>0</v>
      </c>
      <c r="U102" s="271">
        <f>IF('Parade Entries'!$G103="Just For Fun",'Parade Entries'!X103,0)</f>
        <v>0</v>
      </c>
      <c r="V102" s="271">
        <f>IF('Parade Entries'!$G103="Just For Fun",'Parade Entries'!V103,0)</f>
        <v>0</v>
      </c>
      <c r="W102" s="272">
        <f>IF('Parade Entries'!$G103="Just For Fun",'Parade Entries'!Y103,0)</f>
        <v>0</v>
      </c>
      <c r="X102" s="271">
        <f>IF('Parade Entries'!$G103="Just For Fun",'Parade Entries'!Z103,0)</f>
        <v>0</v>
      </c>
      <c r="Y102" s="272">
        <f>IF('Parade Entries'!$G103="Just For Fun",'Parade Entries'!AA103,0)</f>
        <v>0</v>
      </c>
      <c r="Z102" s="271">
        <f>IF('Parade Entries'!$G103="Just For Fun",'Parade Entries'!AB103,0)</f>
        <v>0</v>
      </c>
      <c r="AA102" s="272">
        <f>IF('Parade Entries'!$G103="Just For Fun",'Parade Entries'!AC103,0)</f>
        <v>0</v>
      </c>
      <c r="AB102" s="156">
        <f>IF('Parade Entries'!$G103="Just For Fun",'Parade Entries'!AD103,0)</f>
        <v>0</v>
      </c>
      <c r="AC102" s="156">
        <f>IF('Parade Entries'!$G103="Just For Fun",'Parade Entries'!AE103,0)</f>
        <v>0</v>
      </c>
      <c r="AD102" s="156">
        <f>IF('Parade Entries'!$G103="Just For Fun",'Parade Entries'!AF103,0)</f>
        <v>0</v>
      </c>
    </row>
    <row r="103" spans="2:30" ht="18" x14ac:dyDescent="0.25">
      <c r="B103" s="156">
        <f>IF('Parade Entries'!$G104="Just For Fun",'Parade Entries'!B104,0)</f>
        <v>0</v>
      </c>
      <c r="C103" s="233">
        <f>IF('Parade Entries'!$G104="Just For Fun",'Parade Entries'!E104,0)</f>
        <v>0</v>
      </c>
      <c r="D103" s="269">
        <f>IF('Parade Entries'!$G104="Just For Fun",'Parade Entries'!F104,0)</f>
        <v>0</v>
      </c>
      <c r="E103" s="156">
        <f>IF('Parade Entries'!$G104="Just For Fun",'Parade Entries'!G104,0)</f>
        <v>0</v>
      </c>
      <c r="F103" s="156">
        <f>IF('Parade Entries'!$G104="Just For Fun",'Parade Entries'!H104,0)</f>
        <v>0</v>
      </c>
      <c r="G103" s="156">
        <f>IF('Parade Entries'!$G104="Just For Fun",'Parade Entries'!I104,0)</f>
        <v>0</v>
      </c>
      <c r="H103" s="156">
        <f>IF('Parade Entries'!$G104="Just For Fun",'Parade Entries'!J104,0)</f>
        <v>0</v>
      </c>
      <c r="I103" s="268">
        <f>IF('Parade Entries'!$G104="Just For Fun",'Parade Entries'!K104,0)</f>
        <v>0</v>
      </c>
      <c r="J103" s="156">
        <f>IF('Parade Entries'!$G104="Just For Fun",'Parade Entries'!L104,0)</f>
        <v>0</v>
      </c>
      <c r="K103" s="156">
        <f>IF('Parade Entries'!$G104="Just For Fun",'Parade Entries'!M104,0)</f>
        <v>0</v>
      </c>
      <c r="L103" s="156">
        <f>IF('Parade Entries'!$G104="Just For Fun",'Parade Entries'!N104,0)</f>
        <v>0</v>
      </c>
      <c r="M103" s="156">
        <f>IF('Parade Entries'!$G104="Just For Fun",'Parade Entries'!O104,0)</f>
        <v>0</v>
      </c>
      <c r="N103" s="156">
        <f>IF('Parade Entries'!$G104="Just For Fun",'Parade Entries'!P104,0)</f>
        <v>0</v>
      </c>
      <c r="O103" s="156">
        <f>IF('Parade Entries'!$G104="Just For Fun",'Parade Entries'!Q104,0)</f>
        <v>0</v>
      </c>
      <c r="P103" s="156">
        <f>IF('Parade Entries'!$G104="Just For Fun",'Parade Entries'!R104,0)</f>
        <v>0</v>
      </c>
      <c r="Q103" s="156">
        <f>IF('Parade Entries'!$G104="Just For Fun",'Parade Entries'!S104,0)</f>
        <v>0</v>
      </c>
      <c r="R103" s="156">
        <f>IF('Parade Entries'!$G104="Just For Fun",'Parade Entries'!T104,0)</f>
        <v>0</v>
      </c>
      <c r="S103" s="271">
        <f>IF('Parade Entries'!$G104="Just For Fun",'Parade Entries'!U104,0)</f>
        <v>0</v>
      </c>
      <c r="T103" s="271">
        <f>IF('Parade Entries'!$G104="Just For Fun",'Parade Entries'!W104,0)</f>
        <v>0</v>
      </c>
      <c r="U103" s="271">
        <f>IF('Parade Entries'!$G104="Just For Fun",'Parade Entries'!X104,0)</f>
        <v>0</v>
      </c>
      <c r="V103" s="271">
        <f>IF('Parade Entries'!$G104="Just For Fun",'Parade Entries'!V104,0)</f>
        <v>0</v>
      </c>
      <c r="W103" s="272">
        <f>IF('Parade Entries'!$G104="Just For Fun",'Parade Entries'!Y104,0)</f>
        <v>0</v>
      </c>
      <c r="X103" s="271">
        <f>IF('Parade Entries'!$G104="Just For Fun",'Parade Entries'!Z104,0)</f>
        <v>0</v>
      </c>
      <c r="Y103" s="272">
        <f>IF('Parade Entries'!$G104="Just For Fun",'Parade Entries'!AA104,0)</f>
        <v>0</v>
      </c>
      <c r="Z103" s="271">
        <f>IF('Parade Entries'!$G104="Just For Fun",'Parade Entries'!AB104,0)</f>
        <v>0</v>
      </c>
      <c r="AA103" s="272">
        <f>IF('Parade Entries'!$G104="Just For Fun",'Parade Entries'!AC104,0)</f>
        <v>0</v>
      </c>
      <c r="AB103" s="156">
        <f>IF('Parade Entries'!$G104="Just For Fun",'Parade Entries'!AD104,0)</f>
        <v>0</v>
      </c>
      <c r="AC103" s="156">
        <f>IF('Parade Entries'!$G104="Just For Fun",'Parade Entries'!AE104,0)</f>
        <v>0</v>
      </c>
      <c r="AD103" s="156">
        <f>IF('Parade Entries'!$G104="Just For Fun",'Parade Entries'!AF104,0)</f>
        <v>0</v>
      </c>
    </row>
    <row r="104" spans="2:30" ht="18" x14ac:dyDescent="0.25">
      <c r="B104" s="156" t="str">
        <f>IF('Parade Entries'!$G105="Just For Fun",'Parade Entries'!B105,0)</f>
        <v>Visit Springfield</v>
      </c>
      <c r="C104" s="233">
        <f>IF('Parade Entries'!$G105="Just For Fun",'Parade Entries'!E105,0)</f>
        <v>46079</v>
      </c>
      <c r="D104" s="269" t="str">
        <f>IF('Parade Entries'!$G105="Just For Fun",'Parade Entries'!F105,0)</f>
        <v>PAID</v>
      </c>
      <c r="E104" s="156" t="str">
        <f>IF('Parade Entries'!$G105="Just For Fun",'Parade Entries'!G105,0)</f>
        <v>Just For Fun</v>
      </c>
      <c r="F104" s="156" t="str">
        <f>IF('Parade Entries'!$G105="Just For Fun",'Parade Entries'!H105,0)</f>
        <v>Paula</v>
      </c>
      <c r="G104" s="156" t="str">
        <f>IF('Parade Entries'!$G105="Just For Fun",'Parade Entries'!I105,0)</f>
        <v>Antonacci</v>
      </c>
      <c r="H104" s="156" t="str">
        <f>IF('Parade Entries'!$G105="Just For Fun",'Parade Entries'!J105,0)</f>
        <v>paula.antonacci@springfield.il.us</v>
      </c>
      <c r="I104" s="268">
        <f>IF('Parade Entries'!$G105="Just For Fun",'Parade Entries'!K105,0)</f>
        <v>2177892360</v>
      </c>
      <c r="J104" s="156" t="str">
        <f>IF('Parade Entries'!$G105="Just For Fun",'Parade Entries'!L105,0)</f>
        <v>Springfield is THE heart of Illinois Route 66 including original pavement, giants, neons and culinary delights.
The Mother Road’s Centennial year is here and we are celebrating in a GIANT way in Springfield, IL!</v>
      </c>
      <c r="K104" s="156">
        <f>IF('Parade Entries'!$G105="Just For Fun",'Parade Entries'!M105,0)</f>
        <v>20</v>
      </c>
      <c r="L104" s="156">
        <f>IF('Parade Entries'!$G105="Just For Fun",'Parade Entries'!N105,0)</f>
        <v>0</v>
      </c>
      <c r="M104" s="156" t="str">
        <f>IF('Parade Entries'!$G105="Just For Fun",'Parade Entries'!O105,0)</f>
        <v>No</v>
      </c>
      <c r="N104" s="156" t="str">
        <f>IF('Parade Entries'!$G105="Just For Fun",'Parade Entries'!P105,0)</f>
        <v>No</v>
      </c>
      <c r="O104" s="156">
        <f>IF('Parade Entries'!$G105="Just For Fun",'Parade Entries'!Q105,0)</f>
        <v>1</v>
      </c>
      <c r="P104" s="156">
        <f>IF('Parade Entries'!$G105="Just For Fun",'Parade Entries'!R105,0)</f>
        <v>0</v>
      </c>
      <c r="Q104" s="156" t="str">
        <f>IF('Parade Entries'!$G105="Just For Fun",'Parade Entries'!S105,0)</f>
        <v>Visit Springfield Van with Abe Lincoln wrap</v>
      </c>
      <c r="R104" s="156">
        <f>IF('Parade Entries'!$G105="Just For Fun",'Parade Entries'!T105,0)</f>
        <v>0</v>
      </c>
      <c r="S104" s="271">
        <f>IF('Parade Entries'!$G105="Just For Fun",'Parade Entries'!U105,0)</f>
        <v>100</v>
      </c>
      <c r="T104" s="271">
        <f>IF('Parade Entries'!$G105="Just For Fun",'Parade Entries'!W105,0)</f>
        <v>96.8</v>
      </c>
      <c r="U104" s="271">
        <f>IF('Parade Entries'!$G105="Just For Fun",'Parade Entries'!X105,0)</f>
        <v>0</v>
      </c>
      <c r="V104" s="271">
        <f>IF('Parade Entries'!$G105="Just For Fun",'Parade Entries'!V105,0)</f>
        <v>3.2</v>
      </c>
      <c r="W104" s="272">
        <f>IF('Parade Entries'!$G105="Just For Fun",'Parade Entries'!Y105,0)</f>
        <v>3.2000000000000001E-2</v>
      </c>
      <c r="X104" s="271">
        <f>IF('Parade Entries'!$G105="Just For Fun",'Parade Entries'!Z105,0)</f>
        <v>0</v>
      </c>
      <c r="Y104" s="272" t="str">
        <f>IF('Parade Entries'!$G105="Just For Fun",'Parade Entries'!AA105,0)</f>
        <v/>
      </c>
      <c r="Z104" s="271">
        <f>IF('Parade Entries'!$G105="Just For Fun",'Parade Entries'!AB105,0)</f>
        <v>3.2</v>
      </c>
      <c r="AA104" s="272">
        <f>IF('Parade Entries'!$G105="Just For Fun",'Parade Entries'!AC105,0)</f>
        <v>3.2000000000000001E-2</v>
      </c>
      <c r="AB104" s="156" t="str">
        <f>IF('Parade Entries'!$G105="Just For Fun",'Parade Entries'!AD105,0)</f>
        <v>Paula Antonacci</v>
      </c>
      <c r="AC104" s="156" t="str">
        <f>IF('Parade Entries'!$G105="Just For Fun",'Parade Entries'!AE105,0)</f>
        <v>New Site</v>
      </c>
      <c r="AD104" s="156" t="str">
        <f>IF('Parade Entries'!$G105="Just For Fun",'Parade Entries'!AF105,0)</f>
        <v/>
      </c>
    </row>
    <row r="105" spans="2:30" ht="18" x14ac:dyDescent="0.25">
      <c r="B105" s="156">
        <f>IF('Parade Entries'!$G106="Just For Fun",'Parade Entries'!B106,0)</f>
        <v>0</v>
      </c>
      <c r="C105" s="233">
        <f>IF('Parade Entries'!$G106="Just For Fun",'Parade Entries'!E106,0)</f>
        <v>0</v>
      </c>
      <c r="D105" s="269">
        <f>IF('Parade Entries'!$G106="Just For Fun",'Parade Entries'!F106,0)</f>
        <v>0</v>
      </c>
      <c r="E105" s="156">
        <f>IF('Parade Entries'!$G106="Just For Fun",'Parade Entries'!G106,0)</f>
        <v>0</v>
      </c>
      <c r="F105" s="156">
        <f>IF('Parade Entries'!$G106="Just For Fun",'Parade Entries'!H106,0)</f>
        <v>0</v>
      </c>
      <c r="G105" s="156">
        <f>IF('Parade Entries'!$G106="Just For Fun",'Parade Entries'!I106,0)</f>
        <v>0</v>
      </c>
      <c r="H105" s="156">
        <f>IF('Parade Entries'!$G106="Just For Fun",'Parade Entries'!J106,0)</f>
        <v>0</v>
      </c>
      <c r="I105" s="268">
        <f>IF('Parade Entries'!$G106="Just For Fun",'Parade Entries'!K106,0)</f>
        <v>0</v>
      </c>
      <c r="J105" s="156">
        <f>IF('Parade Entries'!$G106="Just For Fun",'Parade Entries'!L106,0)</f>
        <v>0</v>
      </c>
      <c r="K105" s="156">
        <f>IF('Parade Entries'!$G106="Just For Fun",'Parade Entries'!M106,0)</f>
        <v>0</v>
      </c>
      <c r="L105" s="156">
        <f>IF('Parade Entries'!$G106="Just For Fun",'Parade Entries'!N106,0)</f>
        <v>0</v>
      </c>
      <c r="M105" s="156">
        <f>IF('Parade Entries'!$G106="Just For Fun",'Parade Entries'!O106,0)</f>
        <v>0</v>
      </c>
      <c r="N105" s="156">
        <f>IF('Parade Entries'!$G106="Just For Fun",'Parade Entries'!P106,0)</f>
        <v>0</v>
      </c>
      <c r="O105" s="156">
        <f>IF('Parade Entries'!$G106="Just For Fun",'Parade Entries'!Q106,0)</f>
        <v>0</v>
      </c>
      <c r="P105" s="156">
        <f>IF('Parade Entries'!$G106="Just For Fun",'Parade Entries'!R106,0)</f>
        <v>0</v>
      </c>
      <c r="Q105" s="156">
        <f>IF('Parade Entries'!$G106="Just For Fun",'Parade Entries'!S106,0)</f>
        <v>0</v>
      </c>
      <c r="R105" s="156">
        <f>IF('Parade Entries'!$G106="Just For Fun",'Parade Entries'!T106,0)</f>
        <v>0</v>
      </c>
      <c r="S105" s="271">
        <f>IF('Parade Entries'!$G106="Just For Fun",'Parade Entries'!U106,0)</f>
        <v>0</v>
      </c>
      <c r="T105" s="271">
        <f>IF('Parade Entries'!$G106="Just For Fun",'Parade Entries'!W106,0)</f>
        <v>0</v>
      </c>
      <c r="U105" s="271">
        <f>IF('Parade Entries'!$G106="Just For Fun",'Parade Entries'!X106,0)</f>
        <v>0</v>
      </c>
      <c r="V105" s="271">
        <f>IF('Parade Entries'!$G106="Just For Fun",'Parade Entries'!V106,0)</f>
        <v>0</v>
      </c>
      <c r="W105" s="272">
        <f>IF('Parade Entries'!$G106="Just For Fun",'Parade Entries'!Y106,0)</f>
        <v>0</v>
      </c>
      <c r="X105" s="271">
        <f>IF('Parade Entries'!$G106="Just For Fun",'Parade Entries'!Z106,0)</f>
        <v>0</v>
      </c>
      <c r="Y105" s="272">
        <f>IF('Parade Entries'!$G106="Just For Fun",'Parade Entries'!AA106,0)</f>
        <v>0</v>
      </c>
      <c r="Z105" s="271">
        <f>IF('Parade Entries'!$G106="Just For Fun",'Parade Entries'!AB106,0)</f>
        <v>0</v>
      </c>
      <c r="AA105" s="272">
        <f>IF('Parade Entries'!$G106="Just For Fun",'Parade Entries'!AC106,0)</f>
        <v>0</v>
      </c>
      <c r="AB105" s="156">
        <f>IF('Parade Entries'!$G106="Just For Fun",'Parade Entries'!AD106,0)</f>
        <v>0</v>
      </c>
      <c r="AC105" s="156">
        <f>IF('Parade Entries'!$G106="Just For Fun",'Parade Entries'!AE106,0)</f>
        <v>0</v>
      </c>
      <c r="AD105" s="156">
        <f>IF('Parade Entries'!$G106="Just For Fun",'Parade Entries'!AF106,0)</f>
        <v>0</v>
      </c>
    </row>
    <row r="106" spans="2:30" ht="18" x14ac:dyDescent="0.25">
      <c r="B106" s="156">
        <f>IF('Parade Entries'!$G107="Just For Fun",'Parade Entries'!B107,0)</f>
        <v>0</v>
      </c>
      <c r="C106" s="233">
        <f>IF('Parade Entries'!$G107="Just For Fun",'Parade Entries'!E107,0)</f>
        <v>0</v>
      </c>
      <c r="D106" s="269">
        <f>IF('Parade Entries'!$G107="Just For Fun",'Parade Entries'!F107,0)</f>
        <v>0</v>
      </c>
      <c r="E106" s="156">
        <f>IF('Parade Entries'!$G107="Just For Fun",'Parade Entries'!G107,0)</f>
        <v>0</v>
      </c>
      <c r="F106" s="156">
        <f>IF('Parade Entries'!$G107="Just For Fun",'Parade Entries'!H107,0)</f>
        <v>0</v>
      </c>
      <c r="G106" s="156">
        <f>IF('Parade Entries'!$G107="Just For Fun",'Parade Entries'!I107,0)</f>
        <v>0</v>
      </c>
      <c r="H106" s="156">
        <f>IF('Parade Entries'!$G107="Just For Fun",'Parade Entries'!J107,0)</f>
        <v>0</v>
      </c>
      <c r="I106" s="268">
        <f>IF('Parade Entries'!$G107="Just For Fun",'Parade Entries'!K107,0)</f>
        <v>0</v>
      </c>
      <c r="J106" s="156">
        <f>IF('Parade Entries'!$G107="Just For Fun",'Parade Entries'!L107,0)</f>
        <v>0</v>
      </c>
      <c r="K106" s="156">
        <f>IF('Parade Entries'!$G107="Just For Fun",'Parade Entries'!M107,0)</f>
        <v>0</v>
      </c>
      <c r="L106" s="156">
        <f>IF('Parade Entries'!$G107="Just For Fun",'Parade Entries'!N107,0)</f>
        <v>0</v>
      </c>
      <c r="M106" s="156">
        <f>IF('Parade Entries'!$G107="Just For Fun",'Parade Entries'!O107,0)</f>
        <v>0</v>
      </c>
      <c r="N106" s="156">
        <f>IF('Parade Entries'!$G107="Just For Fun",'Parade Entries'!P107,0)</f>
        <v>0</v>
      </c>
      <c r="O106" s="156">
        <f>IF('Parade Entries'!$G107="Just For Fun",'Parade Entries'!Q107,0)</f>
        <v>0</v>
      </c>
      <c r="P106" s="156">
        <f>IF('Parade Entries'!$G107="Just For Fun",'Parade Entries'!R107,0)</f>
        <v>0</v>
      </c>
      <c r="Q106" s="156">
        <f>IF('Parade Entries'!$G107="Just For Fun",'Parade Entries'!S107,0)</f>
        <v>0</v>
      </c>
      <c r="R106" s="156">
        <f>IF('Parade Entries'!$G107="Just For Fun",'Parade Entries'!T107,0)</f>
        <v>0</v>
      </c>
      <c r="S106" s="271">
        <f>IF('Parade Entries'!$G107="Just For Fun",'Parade Entries'!U107,0)</f>
        <v>0</v>
      </c>
      <c r="T106" s="271">
        <f>IF('Parade Entries'!$G107="Just For Fun",'Parade Entries'!W107,0)</f>
        <v>0</v>
      </c>
      <c r="U106" s="271">
        <f>IF('Parade Entries'!$G107="Just For Fun",'Parade Entries'!X107,0)</f>
        <v>0</v>
      </c>
      <c r="V106" s="271">
        <f>IF('Parade Entries'!$G107="Just For Fun",'Parade Entries'!V107,0)</f>
        <v>0</v>
      </c>
      <c r="W106" s="272">
        <f>IF('Parade Entries'!$G107="Just For Fun",'Parade Entries'!Y107,0)</f>
        <v>0</v>
      </c>
      <c r="X106" s="271">
        <f>IF('Parade Entries'!$G107="Just For Fun",'Parade Entries'!Z107,0)</f>
        <v>0</v>
      </c>
      <c r="Y106" s="272">
        <f>IF('Parade Entries'!$G107="Just For Fun",'Parade Entries'!AA107,0)</f>
        <v>0</v>
      </c>
      <c r="Z106" s="271">
        <f>IF('Parade Entries'!$G107="Just For Fun",'Parade Entries'!AB107,0)</f>
        <v>0</v>
      </c>
      <c r="AA106" s="272">
        <f>IF('Parade Entries'!$G107="Just For Fun",'Parade Entries'!AC107,0)</f>
        <v>0</v>
      </c>
      <c r="AB106" s="156">
        <f>IF('Parade Entries'!$G107="Just For Fun",'Parade Entries'!AD107,0)</f>
        <v>0</v>
      </c>
      <c r="AC106" s="156">
        <f>IF('Parade Entries'!$G107="Just For Fun",'Parade Entries'!AE107,0)</f>
        <v>0</v>
      </c>
      <c r="AD106" s="156">
        <f>IF('Parade Entries'!$G107="Just For Fun",'Parade Entries'!AF107,0)</f>
        <v>0</v>
      </c>
    </row>
    <row r="107" spans="2:30" ht="18" x14ac:dyDescent="0.25">
      <c r="B107" s="156">
        <f>IF('Parade Entries'!$G108="Just For Fun",'Parade Entries'!B108,0)</f>
        <v>0</v>
      </c>
      <c r="C107" s="233">
        <f>IF('Parade Entries'!$G108="Just For Fun",'Parade Entries'!E108,0)</f>
        <v>0</v>
      </c>
      <c r="D107" s="269">
        <f>IF('Parade Entries'!$G108="Just For Fun",'Parade Entries'!F108,0)</f>
        <v>0</v>
      </c>
      <c r="E107" s="156">
        <f>IF('Parade Entries'!$G108="Just For Fun",'Parade Entries'!G108,0)</f>
        <v>0</v>
      </c>
      <c r="F107" s="156">
        <f>IF('Parade Entries'!$G108="Just For Fun",'Parade Entries'!H108,0)</f>
        <v>0</v>
      </c>
      <c r="G107" s="156">
        <f>IF('Parade Entries'!$G108="Just For Fun",'Parade Entries'!I108,0)</f>
        <v>0</v>
      </c>
      <c r="H107" s="156">
        <f>IF('Parade Entries'!$G108="Just For Fun",'Parade Entries'!J108,0)</f>
        <v>0</v>
      </c>
      <c r="I107" s="268">
        <f>IF('Parade Entries'!$G108="Just For Fun",'Parade Entries'!K108,0)</f>
        <v>0</v>
      </c>
      <c r="J107" s="156">
        <f>IF('Parade Entries'!$G108="Just For Fun",'Parade Entries'!L108,0)</f>
        <v>0</v>
      </c>
      <c r="K107" s="156">
        <f>IF('Parade Entries'!$G108="Just For Fun",'Parade Entries'!M108,0)</f>
        <v>0</v>
      </c>
      <c r="L107" s="156">
        <f>IF('Parade Entries'!$G108="Just For Fun",'Parade Entries'!N108,0)</f>
        <v>0</v>
      </c>
      <c r="M107" s="156">
        <f>IF('Parade Entries'!$G108="Just For Fun",'Parade Entries'!O108,0)</f>
        <v>0</v>
      </c>
      <c r="N107" s="156">
        <f>IF('Parade Entries'!$G108="Just For Fun",'Parade Entries'!P108,0)</f>
        <v>0</v>
      </c>
      <c r="O107" s="156">
        <f>IF('Parade Entries'!$G108="Just For Fun",'Parade Entries'!Q108,0)</f>
        <v>0</v>
      </c>
      <c r="P107" s="156">
        <f>IF('Parade Entries'!$G108="Just For Fun",'Parade Entries'!R108,0)</f>
        <v>0</v>
      </c>
      <c r="Q107" s="156">
        <f>IF('Parade Entries'!$G108="Just For Fun",'Parade Entries'!S108,0)</f>
        <v>0</v>
      </c>
      <c r="R107" s="156">
        <f>IF('Parade Entries'!$G108="Just For Fun",'Parade Entries'!T108,0)</f>
        <v>0</v>
      </c>
      <c r="S107" s="271">
        <f>IF('Parade Entries'!$G108="Just For Fun",'Parade Entries'!U108,0)</f>
        <v>0</v>
      </c>
      <c r="T107" s="271">
        <f>IF('Parade Entries'!$G108="Just For Fun",'Parade Entries'!W108,0)</f>
        <v>0</v>
      </c>
      <c r="U107" s="271">
        <f>IF('Parade Entries'!$G108="Just For Fun",'Parade Entries'!X108,0)</f>
        <v>0</v>
      </c>
      <c r="V107" s="271">
        <f>IF('Parade Entries'!$G108="Just For Fun",'Parade Entries'!V108,0)</f>
        <v>0</v>
      </c>
      <c r="W107" s="272">
        <f>IF('Parade Entries'!$G108="Just For Fun",'Parade Entries'!Y108,0)</f>
        <v>0</v>
      </c>
      <c r="X107" s="271">
        <f>IF('Parade Entries'!$G108="Just For Fun",'Parade Entries'!Z108,0)</f>
        <v>0</v>
      </c>
      <c r="Y107" s="272">
        <f>IF('Parade Entries'!$G108="Just For Fun",'Parade Entries'!AA108,0)</f>
        <v>0</v>
      </c>
      <c r="Z107" s="271">
        <f>IF('Parade Entries'!$G108="Just For Fun",'Parade Entries'!AB108,0)</f>
        <v>0</v>
      </c>
      <c r="AA107" s="272">
        <f>IF('Parade Entries'!$G108="Just For Fun",'Parade Entries'!AC108,0)</f>
        <v>0</v>
      </c>
      <c r="AB107" s="156">
        <f>IF('Parade Entries'!$G108="Just For Fun",'Parade Entries'!AD108,0)</f>
        <v>0</v>
      </c>
      <c r="AC107" s="156">
        <f>IF('Parade Entries'!$G108="Just For Fun",'Parade Entries'!AE108,0)</f>
        <v>0</v>
      </c>
      <c r="AD107" s="156">
        <f>IF('Parade Entries'!$G108="Just For Fun",'Parade Entries'!AF108,0)</f>
        <v>0</v>
      </c>
    </row>
    <row r="108" spans="2:30" ht="18" x14ac:dyDescent="0.25">
      <c r="B108" s="156">
        <f>IF('Parade Entries'!$G109="Just For Fun",'Parade Entries'!B109,0)</f>
        <v>0</v>
      </c>
      <c r="C108" s="233">
        <f>IF('Parade Entries'!$G109="Just For Fun",'Parade Entries'!E109,0)</f>
        <v>0</v>
      </c>
      <c r="D108" s="269">
        <f>IF('Parade Entries'!$G109="Just For Fun",'Parade Entries'!F109,0)</f>
        <v>0</v>
      </c>
      <c r="E108" s="156">
        <f>IF('Parade Entries'!$G109="Just For Fun",'Parade Entries'!G109,0)</f>
        <v>0</v>
      </c>
      <c r="F108" s="156">
        <f>IF('Parade Entries'!$G109="Just For Fun",'Parade Entries'!H109,0)</f>
        <v>0</v>
      </c>
      <c r="G108" s="156">
        <f>IF('Parade Entries'!$G109="Just For Fun",'Parade Entries'!I109,0)</f>
        <v>0</v>
      </c>
      <c r="H108" s="156">
        <f>IF('Parade Entries'!$G109="Just For Fun",'Parade Entries'!J109,0)</f>
        <v>0</v>
      </c>
      <c r="I108" s="268">
        <f>IF('Parade Entries'!$G109="Just For Fun",'Parade Entries'!K109,0)</f>
        <v>0</v>
      </c>
      <c r="J108" s="156">
        <f>IF('Parade Entries'!$G109="Just For Fun",'Parade Entries'!L109,0)</f>
        <v>0</v>
      </c>
      <c r="K108" s="156">
        <f>IF('Parade Entries'!$G109="Just For Fun",'Parade Entries'!M109,0)</f>
        <v>0</v>
      </c>
      <c r="L108" s="156">
        <f>IF('Parade Entries'!$G109="Just For Fun",'Parade Entries'!N109,0)</f>
        <v>0</v>
      </c>
      <c r="M108" s="156">
        <f>IF('Parade Entries'!$G109="Just For Fun",'Parade Entries'!O109,0)</f>
        <v>0</v>
      </c>
      <c r="N108" s="156">
        <f>IF('Parade Entries'!$G109="Just For Fun",'Parade Entries'!P109,0)</f>
        <v>0</v>
      </c>
      <c r="O108" s="156">
        <f>IF('Parade Entries'!$G109="Just For Fun",'Parade Entries'!Q109,0)</f>
        <v>0</v>
      </c>
      <c r="P108" s="156">
        <f>IF('Parade Entries'!$G109="Just For Fun",'Parade Entries'!R109,0)</f>
        <v>0</v>
      </c>
      <c r="Q108" s="156">
        <f>IF('Parade Entries'!$G109="Just For Fun",'Parade Entries'!S109,0)</f>
        <v>0</v>
      </c>
      <c r="R108" s="156">
        <f>IF('Parade Entries'!$G109="Just For Fun",'Parade Entries'!T109,0)</f>
        <v>0</v>
      </c>
      <c r="S108" s="271">
        <f>IF('Parade Entries'!$G109="Just For Fun",'Parade Entries'!U109,0)</f>
        <v>0</v>
      </c>
      <c r="T108" s="271">
        <f>IF('Parade Entries'!$G109="Just For Fun",'Parade Entries'!W109,0)</f>
        <v>0</v>
      </c>
      <c r="U108" s="271">
        <f>IF('Parade Entries'!$G109="Just For Fun",'Parade Entries'!X109,0)</f>
        <v>0</v>
      </c>
      <c r="V108" s="271">
        <f>IF('Parade Entries'!$G109="Just For Fun",'Parade Entries'!V109,0)</f>
        <v>0</v>
      </c>
      <c r="W108" s="272">
        <f>IF('Parade Entries'!$G109="Just For Fun",'Parade Entries'!Y109,0)</f>
        <v>0</v>
      </c>
      <c r="X108" s="271">
        <f>IF('Parade Entries'!$G109="Just For Fun",'Parade Entries'!Z109,0)</f>
        <v>0</v>
      </c>
      <c r="Y108" s="272">
        <f>IF('Parade Entries'!$G109="Just For Fun",'Parade Entries'!AA109,0)</f>
        <v>0</v>
      </c>
      <c r="Z108" s="271">
        <f>IF('Parade Entries'!$G109="Just For Fun",'Parade Entries'!AB109,0)</f>
        <v>0</v>
      </c>
      <c r="AA108" s="272">
        <f>IF('Parade Entries'!$G109="Just For Fun",'Parade Entries'!AC109,0)</f>
        <v>0</v>
      </c>
      <c r="AB108" s="156">
        <f>IF('Parade Entries'!$G109="Just For Fun",'Parade Entries'!AD109,0)</f>
        <v>0</v>
      </c>
      <c r="AC108" s="156">
        <f>IF('Parade Entries'!$G109="Just For Fun",'Parade Entries'!AE109,0)</f>
        <v>0</v>
      </c>
      <c r="AD108" s="156">
        <f>IF('Parade Entries'!$G109="Just For Fun",'Parade Entries'!AF109,0)</f>
        <v>0</v>
      </c>
    </row>
    <row r="109" spans="2:30" ht="18" x14ac:dyDescent="0.25">
      <c r="B109" s="156">
        <f>IF('Parade Entries'!$G110="Just For Fun",'Parade Entries'!B110,0)</f>
        <v>0</v>
      </c>
      <c r="C109" s="233">
        <f>IF('Parade Entries'!$G110="Just For Fun",'Parade Entries'!E110,0)</f>
        <v>0</v>
      </c>
      <c r="D109" s="269">
        <f>IF('Parade Entries'!$G110="Just For Fun",'Parade Entries'!F110,0)</f>
        <v>0</v>
      </c>
      <c r="E109" s="156">
        <f>IF('Parade Entries'!$G110="Just For Fun",'Parade Entries'!G110,0)</f>
        <v>0</v>
      </c>
      <c r="F109" s="156">
        <f>IF('Parade Entries'!$G110="Just For Fun",'Parade Entries'!H110,0)</f>
        <v>0</v>
      </c>
      <c r="G109" s="156">
        <f>IF('Parade Entries'!$G110="Just For Fun",'Parade Entries'!I110,0)</f>
        <v>0</v>
      </c>
      <c r="H109" s="156">
        <f>IF('Parade Entries'!$G110="Just For Fun",'Parade Entries'!J110,0)</f>
        <v>0</v>
      </c>
      <c r="I109" s="268">
        <f>IF('Parade Entries'!$G110="Just For Fun",'Parade Entries'!K110,0)</f>
        <v>0</v>
      </c>
      <c r="J109" s="156">
        <f>IF('Parade Entries'!$G110="Just For Fun",'Parade Entries'!L110,0)</f>
        <v>0</v>
      </c>
      <c r="K109" s="156">
        <f>IF('Parade Entries'!$G110="Just For Fun",'Parade Entries'!M110,0)</f>
        <v>0</v>
      </c>
      <c r="L109" s="156">
        <f>IF('Parade Entries'!$G110="Just For Fun",'Parade Entries'!N110,0)</f>
        <v>0</v>
      </c>
      <c r="M109" s="156">
        <f>IF('Parade Entries'!$G110="Just For Fun",'Parade Entries'!O110,0)</f>
        <v>0</v>
      </c>
      <c r="N109" s="156">
        <f>IF('Parade Entries'!$G110="Just For Fun",'Parade Entries'!P110,0)</f>
        <v>0</v>
      </c>
      <c r="O109" s="156">
        <f>IF('Parade Entries'!$G110="Just For Fun",'Parade Entries'!Q110,0)</f>
        <v>0</v>
      </c>
      <c r="P109" s="156">
        <f>IF('Parade Entries'!$G110="Just For Fun",'Parade Entries'!R110,0)</f>
        <v>0</v>
      </c>
      <c r="Q109" s="156">
        <f>IF('Parade Entries'!$G110="Just For Fun",'Parade Entries'!S110,0)</f>
        <v>0</v>
      </c>
      <c r="R109" s="156">
        <f>IF('Parade Entries'!$G110="Just For Fun",'Parade Entries'!T110,0)</f>
        <v>0</v>
      </c>
      <c r="S109" s="271">
        <f>IF('Parade Entries'!$G110="Just For Fun",'Parade Entries'!U110,0)</f>
        <v>0</v>
      </c>
      <c r="T109" s="271">
        <f>IF('Parade Entries'!$G110="Just For Fun",'Parade Entries'!W110,0)</f>
        <v>0</v>
      </c>
      <c r="U109" s="271">
        <f>IF('Parade Entries'!$G110="Just For Fun",'Parade Entries'!X110,0)</f>
        <v>0</v>
      </c>
      <c r="V109" s="271">
        <f>IF('Parade Entries'!$G110="Just For Fun",'Parade Entries'!V110,0)</f>
        <v>0</v>
      </c>
      <c r="W109" s="272">
        <f>IF('Parade Entries'!$G110="Just For Fun",'Parade Entries'!Y110,0)</f>
        <v>0</v>
      </c>
      <c r="X109" s="271">
        <f>IF('Parade Entries'!$G110="Just For Fun",'Parade Entries'!Z110,0)</f>
        <v>0</v>
      </c>
      <c r="Y109" s="272">
        <f>IF('Parade Entries'!$G110="Just For Fun",'Parade Entries'!AA110,0)</f>
        <v>0</v>
      </c>
      <c r="Z109" s="271">
        <f>IF('Parade Entries'!$G110="Just For Fun",'Parade Entries'!AB110,0)</f>
        <v>0</v>
      </c>
      <c r="AA109" s="272">
        <f>IF('Parade Entries'!$G110="Just For Fun",'Parade Entries'!AC110,0)</f>
        <v>0</v>
      </c>
      <c r="AB109" s="156">
        <f>IF('Parade Entries'!$G110="Just For Fun",'Parade Entries'!AD110,0)</f>
        <v>0</v>
      </c>
      <c r="AC109" s="156">
        <f>IF('Parade Entries'!$G110="Just For Fun",'Parade Entries'!AE110,0)</f>
        <v>0</v>
      </c>
      <c r="AD109" s="156">
        <f>IF('Parade Entries'!$G110="Just For Fun",'Parade Entries'!AF110,0)</f>
        <v>0</v>
      </c>
    </row>
    <row r="110" spans="2:30" ht="18" x14ac:dyDescent="0.25">
      <c r="B110" s="156">
        <f>IF('Parade Entries'!$G111="Just For Fun",'Parade Entries'!B111,0)</f>
        <v>0</v>
      </c>
      <c r="C110" s="233">
        <f>IF('Parade Entries'!$G111="Just For Fun",'Parade Entries'!E111,0)</f>
        <v>0</v>
      </c>
      <c r="D110" s="269">
        <f>IF('Parade Entries'!$G111="Just For Fun",'Parade Entries'!F111,0)</f>
        <v>0</v>
      </c>
      <c r="E110" s="156">
        <f>IF('Parade Entries'!$G111="Just For Fun",'Parade Entries'!G111,0)</f>
        <v>0</v>
      </c>
      <c r="F110" s="156">
        <f>IF('Parade Entries'!$G111="Just For Fun",'Parade Entries'!H111,0)</f>
        <v>0</v>
      </c>
      <c r="G110" s="156">
        <f>IF('Parade Entries'!$G111="Just For Fun",'Parade Entries'!I111,0)</f>
        <v>0</v>
      </c>
      <c r="H110" s="156">
        <f>IF('Parade Entries'!$G111="Just For Fun",'Parade Entries'!J111,0)</f>
        <v>0</v>
      </c>
      <c r="I110" s="268">
        <f>IF('Parade Entries'!$G111="Just For Fun",'Parade Entries'!K111,0)</f>
        <v>0</v>
      </c>
      <c r="J110" s="156">
        <f>IF('Parade Entries'!$G111="Just For Fun",'Parade Entries'!L111,0)</f>
        <v>0</v>
      </c>
      <c r="K110" s="156">
        <f>IF('Parade Entries'!$G111="Just For Fun",'Parade Entries'!M111,0)</f>
        <v>0</v>
      </c>
      <c r="L110" s="156">
        <f>IF('Parade Entries'!$G111="Just For Fun",'Parade Entries'!N111,0)</f>
        <v>0</v>
      </c>
      <c r="M110" s="156">
        <f>IF('Parade Entries'!$G111="Just For Fun",'Parade Entries'!O111,0)</f>
        <v>0</v>
      </c>
      <c r="N110" s="156">
        <f>IF('Parade Entries'!$G111="Just For Fun",'Parade Entries'!P111,0)</f>
        <v>0</v>
      </c>
      <c r="O110" s="156">
        <f>IF('Parade Entries'!$G111="Just For Fun",'Parade Entries'!Q111,0)</f>
        <v>0</v>
      </c>
      <c r="P110" s="156">
        <f>IF('Parade Entries'!$G111="Just For Fun",'Parade Entries'!R111,0)</f>
        <v>0</v>
      </c>
      <c r="Q110" s="156">
        <f>IF('Parade Entries'!$G111="Just For Fun",'Parade Entries'!S111,0)</f>
        <v>0</v>
      </c>
      <c r="R110" s="156">
        <f>IF('Parade Entries'!$G111="Just For Fun",'Parade Entries'!T111,0)</f>
        <v>0</v>
      </c>
      <c r="S110" s="271">
        <f>IF('Parade Entries'!$G111="Just For Fun",'Parade Entries'!U111,0)</f>
        <v>0</v>
      </c>
      <c r="T110" s="271">
        <f>IF('Parade Entries'!$G111="Just For Fun",'Parade Entries'!W111,0)</f>
        <v>0</v>
      </c>
      <c r="U110" s="271">
        <f>IF('Parade Entries'!$G111="Just For Fun",'Parade Entries'!X111,0)</f>
        <v>0</v>
      </c>
      <c r="V110" s="271">
        <f>IF('Parade Entries'!$G111="Just For Fun",'Parade Entries'!V111,0)</f>
        <v>0</v>
      </c>
      <c r="W110" s="272">
        <f>IF('Parade Entries'!$G111="Just For Fun",'Parade Entries'!Y111,0)</f>
        <v>0</v>
      </c>
      <c r="X110" s="271">
        <f>IF('Parade Entries'!$G111="Just For Fun",'Parade Entries'!Z111,0)</f>
        <v>0</v>
      </c>
      <c r="Y110" s="272">
        <f>IF('Parade Entries'!$G111="Just For Fun",'Parade Entries'!AA111,0)</f>
        <v>0</v>
      </c>
      <c r="Z110" s="271">
        <f>IF('Parade Entries'!$G111="Just For Fun",'Parade Entries'!AB111,0)</f>
        <v>0</v>
      </c>
      <c r="AA110" s="272">
        <f>IF('Parade Entries'!$G111="Just For Fun",'Parade Entries'!AC111,0)</f>
        <v>0</v>
      </c>
      <c r="AB110" s="156">
        <f>IF('Parade Entries'!$G111="Just For Fun",'Parade Entries'!AD111,0)</f>
        <v>0</v>
      </c>
      <c r="AC110" s="156">
        <f>IF('Parade Entries'!$G111="Just For Fun",'Parade Entries'!AE111,0)</f>
        <v>0</v>
      </c>
      <c r="AD110" s="156">
        <f>IF('Parade Entries'!$G111="Just For Fun",'Parade Entries'!AF111,0)</f>
        <v>0</v>
      </c>
    </row>
    <row r="111" spans="2:30" ht="18" x14ac:dyDescent="0.25">
      <c r="B111" s="156">
        <f>IF('Parade Entries'!$G112="Just For Fun",'Parade Entries'!B112,0)</f>
        <v>0</v>
      </c>
      <c r="C111" s="233">
        <f>IF('Parade Entries'!$G112="Just For Fun",'Parade Entries'!E112,0)</f>
        <v>0</v>
      </c>
      <c r="D111" s="269">
        <f>IF('Parade Entries'!$G112="Just For Fun",'Parade Entries'!F112,0)</f>
        <v>0</v>
      </c>
      <c r="E111" s="156">
        <f>IF('Parade Entries'!$G112="Just For Fun",'Parade Entries'!G112,0)</f>
        <v>0</v>
      </c>
      <c r="F111" s="156">
        <f>IF('Parade Entries'!$G112="Just For Fun",'Parade Entries'!H112,0)</f>
        <v>0</v>
      </c>
      <c r="G111" s="156">
        <f>IF('Parade Entries'!$G112="Just For Fun",'Parade Entries'!I112,0)</f>
        <v>0</v>
      </c>
      <c r="H111" s="156">
        <f>IF('Parade Entries'!$G112="Just For Fun",'Parade Entries'!J112,0)</f>
        <v>0</v>
      </c>
      <c r="I111" s="268">
        <f>IF('Parade Entries'!$G112="Just For Fun",'Parade Entries'!K112,0)</f>
        <v>0</v>
      </c>
      <c r="J111" s="156">
        <f>IF('Parade Entries'!$G112="Just For Fun",'Parade Entries'!L112,0)</f>
        <v>0</v>
      </c>
      <c r="K111" s="156">
        <f>IF('Parade Entries'!$G112="Just For Fun",'Parade Entries'!M112,0)</f>
        <v>0</v>
      </c>
      <c r="L111" s="156">
        <f>IF('Parade Entries'!$G112="Just For Fun",'Parade Entries'!N112,0)</f>
        <v>0</v>
      </c>
      <c r="M111" s="156">
        <f>IF('Parade Entries'!$G112="Just For Fun",'Parade Entries'!O112,0)</f>
        <v>0</v>
      </c>
      <c r="N111" s="156">
        <f>IF('Parade Entries'!$G112="Just For Fun",'Parade Entries'!P112,0)</f>
        <v>0</v>
      </c>
      <c r="O111" s="156">
        <f>IF('Parade Entries'!$G112="Just For Fun",'Parade Entries'!Q112,0)</f>
        <v>0</v>
      </c>
      <c r="P111" s="156">
        <f>IF('Parade Entries'!$G112="Just For Fun",'Parade Entries'!R112,0)</f>
        <v>0</v>
      </c>
      <c r="Q111" s="156">
        <f>IF('Parade Entries'!$G112="Just For Fun",'Parade Entries'!S112,0)</f>
        <v>0</v>
      </c>
      <c r="R111" s="156">
        <f>IF('Parade Entries'!$G112="Just For Fun",'Parade Entries'!T112,0)</f>
        <v>0</v>
      </c>
      <c r="S111" s="271">
        <f>IF('Parade Entries'!$G112="Just For Fun",'Parade Entries'!U112,0)</f>
        <v>0</v>
      </c>
      <c r="T111" s="271">
        <f>IF('Parade Entries'!$G112="Just For Fun",'Parade Entries'!W112,0)</f>
        <v>0</v>
      </c>
      <c r="U111" s="271">
        <f>IF('Parade Entries'!$G112="Just For Fun",'Parade Entries'!X112,0)</f>
        <v>0</v>
      </c>
      <c r="V111" s="271">
        <f>IF('Parade Entries'!$G112="Just For Fun",'Parade Entries'!V112,0)</f>
        <v>0</v>
      </c>
      <c r="W111" s="272">
        <f>IF('Parade Entries'!$G112="Just For Fun",'Parade Entries'!Y112,0)</f>
        <v>0</v>
      </c>
      <c r="X111" s="271">
        <f>IF('Parade Entries'!$G112="Just For Fun",'Parade Entries'!Z112,0)</f>
        <v>0</v>
      </c>
      <c r="Y111" s="272">
        <f>IF('Parade Entries'!$G112="Just For Fun",'Parade Entries'!AA112,0)</f>
        <v>0</v>
      </c>
      <c r="Z111" s="271">
        <f>IF('Parade Entries'!$G112="Just For Fun",'Parade Entries'!AB112,0)</f>
        <v>0</v>
      </c>
      <c r="AA111" s="272">
        <f>IF('Parade Entries'!$G112="Just For Fun",'Parade Entries'!AC112,0)</f>
        <v>0</v>
      </c>
      <c r="AB111" s="156">
        <f>IF('Parade Entries'!$G112="Just For Fun",'Parade Entries'!AD112,0)</f>
        <v>0</v>
      </c>
      <c r="AC111" s="156">
        <f>IF('Parade Entries'!$G112="Just For Fun",'Parade Entries'!AE112,0)</f>
        <v>0</v>
      </c>
      <c r="AD111" s="156">
        <f>IF('Parade Entries'!$G112="Just For Fun",'Parade Entries'!AF112,0)</f>
        <v>0</v>
      </c>
    </row>
    <row r="112" spans="2:30" ht="18" x14ac:dyDescent="0.25">
      <c r="B112" s="156">
        <f>IF('Parade Entries'!$G113="Just For Fun",'Parade Entries'!B113,0)</f>
        <v>0</v>
      </c>
      <c r="C112" s="233">
        <f>IF('Parade Entries'!$G113="Just For Fun",'Parade Entries'!E113,0)</f>
        <v>0</v>
      </c>
      <c r="D112" s="269">
        <f>IF('Parade Entries'!$G113="Just For Fun",'Parade Entries'!F113,0)</f>
        <v>0</v>
      </c>
      <c r="E112" s="156">
        <f>IF('Parade Entries'!$G113="Just For Fun",'Parade Entries'!G113,0)</f>
        <v>0</v>
      </c>
      <c r="F112" s="156">
        <f>IF('Parade Entries'!$G113="Just For Fun",'Parade Entries'!H113,0)</f>
        <v>0</v>
      </c>
      <c r="G112" s="156">
        <f>IF('Parade Entries'!$G113="Just For Fun",'Parade Entries'!I113,0)</f>
        <v>0</v>
      </c>
      <c r="H112" s="156">
        <f>IF('Parade Entries'!$G113="Just For Fun",'Parade Entries'!J113,0)</f>
        <v>0</v>
      </c>
      <c r="I112" s="268">
        <f>IF('Parade Entries'!$G113="Just For Fun",'Parade Entries'!K113,0)</f>
        <v>0</v>
      </c>
      <c r="J112" s="156">
        <f>IF('Parade Entries'!$G113="Just For Fun",'Parade Entries'!L113,0)</f>
        <v>0</v>
      </c>
      <c r="K112" s="156">
        <f>IF('Parade Entries'!$G113="Just For Fun",'Parade Entries'!M113,0)</f>
        <v>0</v>
      </c>
      <c r="L112" s="156">
        <f>IF('Parade Entries'!$G113="Just For Fun",'Parade Entries'!N113,0)</f>
        <v>0</v>
      </c>
      <c r="M112" s="156">
        <f>IF('Parade Entries'!$G113="Just For Fun",'Parade Entries'!O113,0)</f>
        <v>0</v>
      </c>
      <c r="N112" s="156">
        <f>IF('Parade Entries'!$G113="Just For Fun",'Parade Entries'!P113,0)</f>
        <v>0</v>
      </c>
      <c r="O112" s="156">
        <f>IF('Parade Entries'!$G113="Just For Fun",'Parade Entries'!Q113,0)</f>
        <v>0</v>
      </c>
      <c r="P112" s="156">
        <f>IF('Parade Entries'!$G113="Just For Fun",'Parade Entries'!R113,0)</f>
        <v>0</v>
      </c>
      <c r="Q112" s="156">
        <f>IF('Parade Entries'!$G113="Just For Fun",'Parade Entries'!S113,0)</f>
        <v>0</v>
      </c>
      <c r="R112" s="156">
        <f>IF('Parade Entries'!$G113="Just For Fun",'Parade Entries'!T113,0)</f>
        <v>0</v>
      </c>
      <c r="S112" s="271">
        <f>IF('Parade Entries'!$G113="Just For Fun",'Parade Entries'!U113,0)</f>
        <v>0</v>
      </c>
      <c r="T112" s="271">
        <f>IF('Parade Entries'!$G113="Just For Fun",'Parade Entries'!W113,0)</f>
        <v>0</v>
      </c>
      <c r="U112" s="271">
        <f>IF('Parade Entries'!$G113="Just For Fun",'Parade Entries'!X113,0)</f>
        <v>0</v>
      </c>
      <c r="V112" s="271">
        <f>IF('Parade Entries'!$G113="Just For Fun",'Parade Entries'!V113,0)</f>
        <v>0</v>
      </c>
      <c r="W112" s="272">
        <f>IF('Parade Entries'!$G113="Just For Fun",'Parade Entries'!Y113,0)</f>
        <v>0</v>
      </c>
      <c r="X112" s="271">
        <f>IF('Parade Entries'!$G113="Just For Fun",'Parade Entries'!Z113,0)</f>
        <v>0</v>
      </c>
      <c r="Y112" s="272">
        <f>IF('Parade Entries'!$G113="Just For Fun",'Parade Entries'!AA113,0)</f>
        <v>0</v>
      </c>
      <c r="Z112" s="271">
        <f>IF('Parade Entries'!$G113="Just For Fun",'Parade Entries'!AB113,0)</f>
        <v>0</v>
      </c>
      <c r="AA112" s="272">
        <f>IF('Parade Entries'!$G113="Just For Fun",'Parade Entries'!AC113,0)</f>
        <v>0</v>
      </c>
      <c r="AB112" s="156">
        <f>IF('Parade Entries'!$G113="Just For Fun",'Parade Entries'!AD113,0)</f>
        <v>0</v>
      </c>
      <c r="AC112" s="156">
        <f>IF('Parade Entries'!$G113="Just For Fun",'Parade Entries'!AE113,0)</f>
        <v>0</v>
      </c>
      <c r="AD112" s="156">
        <f>IF('Parade Entries'!$G113="Just For Fun",'Parade Entries'!AF113,0)</f>
        <v>0</v>
      </c>
    </row>
    <row r="113" spans="2:30" ht="18" x14ac:dyDescent="0.25">
      <c r="B113" s="156">
        <f>IF('Parade Entries'!$G114="Just For Fun",'Parade Entries'!B114,0)</f>
        <v>0</v>
      </c>
      <c r="C113" s="233">
        <f>IF('Parade Entries'!$G114="Just For Fun",'Parade Entries'!E114,0)</f>
        <v>0</v>
      </c>
      <c r="D113" s="269">
        <f>IF('Parade Entries'!$G114="Just For Fun",'Parade Entries'!F114,0)</f>
        <v>0</v>
      </c>
      <c r="E113" s="156">
        <f>IF('Parade Entries'!$G114="Just For Fun",'Parade Entries'!G114,0)</f>
        <v>0</v>
      </c>
      <c r="F113" s="156">
        <f>IF('Parade Entries'!$G114="Just For Fun",'Parade Entries'!H114,0)</f>
        <v>0</v>
      </c>
      <c r="G113" s="156">
        <f>IF('Parade Entries'!$G114="Just For Fun",'Parade Entries'!I114,0)</f>
        <v>0</v>
      </c>
      <c r="H113" s="156">
        <f>IF('Parade Entries'!$G114="Just For Fun",'Parade Entries'!J114,0)</f>
        <v>0</v>
      </c>
      <c r="I113" s="268">
        <f>IF('Parade Entries'!$G114="Just For Fun",'Parade Entries'!K114,0)</f>
        <v>0</v>
      </c>
      <c r="J113" s="156">
        <f>IF('Parade Entries'!$G114="Just For Fun",'Parade Entries'!L114,0)</f>
        <v>0</v>
      </c>
      <c r="K113" s="156">
        <f>IF('Parade Entries'!$G114="Just For Fun",'Parade Entries'!M114,0)</f>
        <v>0</v>
      </c>
      <c r="L113" s="156">
        <f>IF('Parade Entries'!$G114="Just For Fun",'Parade Entries'!N114,0)</f>
        <v>0</v>
      </c>
      <c r="M113" s="156">
        <f>IF('Parade Entries'!$G114="Just For Fun",'Parade Entries'!O114,0)</f>
        <v>0</v>
      </c>
      <c r="N113" s="156">
        <f>IF('Parade Entries'!$G114="Just For Fun",'Parade Entries'!P114,0)</f>
        <v>0</v>
      </c>
      <c r="O113" s="156">
        <f>IF('Parade Entries'!$G114="Just For Fun",'Parade Entries'!Q114,0)</f>
        <v>0</v>
      </c>
      <c r="P113" s="156">
        <f>IF('Parade Entries'!$G114="Just For Fun",'Parade Entries'!R114,0)</f>
        <v>0</v>
      </c>
      <c r="Q113" s="156">
        <f>IF('Parade Entries'!$G114="Just For Fun",'Parade Entries'!S114,0)</f>
        <v>0</v>
      </c>
      <c r="R113" s="156">
        <f>IF('Parade Entries'!$G114="Just For Fun",'Parade Entries'!T114,0)</f>
        <v>0</v>
      </c>
      <c r="S113" s="271">
        <f>IF('Parade Entries'!$G114="Just For Fun",'Parade Entries'!U114,0)</f>
        <v>0</v>
      </c>
      <c r="T113" s="271">
        <f>IF('Parade Entries'!$G114="Just For Fun",'Parade Entries'!W114,0)</f>
        <v>0</v>
      </c>
      <c r="U113" s="271">
        <f>IF('Parade Entries'!$G114="Just For Fun",'Parade Entries'!X114,0)</f>
        <v>0</v>
      </c>
      <c r="V113" s="271">
        <f>IF('Parade Entries'!$G114="Just For Fun",'Parade Entries'!V114,0)</f>
        <v>0</v>
      </c>
      <c r="W113" s="272">
        <f>IF('Parade Entries'!$G114="Just For Fun",'Parade Entries'!Y114,0)</f>
        <v>0</v>
      </c>
      <c r="X113" s="271">
        <f>IF('Parade Entries'!$G114="Just For Fun",'Parade Entries'!Z114,0)</f>
        <v>0</v>
      </c>
      <c r="Y113" s="272">
        <f>IF('Parade Entries'!$G114="Just For Fun",'Parade Entries'!AA114,0)</f>
        <v>0</v>
      </c>
      <c r="Z113" s="271">
        <f>IF('Parade Entries'!$G114="Just For Fun",'Parade Entries'!AB114,0)</f>
        <v>0</v>
      </c>
      <c r="AA113" s="272">
        <f>IF('Parade Entries'!$G114="Just For Fun",'Parade Entries'!AC114,0)</f>
        <v>0</v>
      </c>
      <c r="AB113" s="156">
        <f>IF('Parade Entries'!$G114="Just For Fun",'Parade Entries'!AD114,0)</f>
        <v>0</v>
      </c>
      <c r="AC113" s="156">
        <f>IF('Parade Entries'!$G114="Just For Fun",'Parade Entries'!AE114,0)</f>
        <v>0</v>
      </c>
      <c r="AD113" s="156">
        <f>IF('Parade Entries'!$G114="Just For Fun",'Parade Entries'!AF114,0)</f>
        <v>0</v>
      </c>
    </row>
    <row r="114" spans="2:30" ht="18" x14ac:dyDescent="0.25">
      <c r="B114" s="156">
        <f>IF('Parade Entries'!$G115="Just For Fun",'Parade Entries'!B115,0)</f>
        <v>0</v>
      </c>
      <c r="C114" s="233">
        <f>IF('Parade Entries'!$G115="Just For Fun",'Parade Entries'!E115,0)</f>
        <v>0</v>
      </c>
      <c r="D114" s="269">
        <f>IF('Parade Entries'!$G115="Just For Fun",'Parade Entries'!F115,0)</f>
        <v>0</v>
      </c>
      <c r="E114" s="156">
        <f>IF('Parade Entries'!$G115="Just For Fun",'Parade Entries'!G115,0)</f>
        <v>0</v>
      </c>
      <c r="F114" s="156">
        <f>IF('Parade Entries'!$G115="Just For Fun",'Parade Entries'!H115,0)</f>
        <v>0</v>
      </c>
      <c r="G114" s="156">
        <f>IF('Parade Entries'!$G115="Just For Fun",'Parade Entries'!I115,0)</f>
        <v>0</v>
      </c>
      <c r="H114" s="156">
        <f>IF('Parade Entries'!$G115="Just For Fun",'Parade Entries'!J115,0)</f>
        <v>0</v>
      </c>
      <c r="I114" s="268">
        <f>IF('Parade Entries'!$G115="Just For Fun",'Parade Entries'!K115,0)</f>
        <v>0</v>
      </c>
      <c r="J114" s="156">
        <f>IF('Parade Entries'!$G115="Just For Fun",'Parade Entries'!L115,0)</f>
        <v>0</v>
      </c>
      <c r="K114" s="156">
        <f>IF('Parade Entries'!$G115="Just For Fun",'Parade Entries'!M115,0)</f>
        <v>0</v>
      </c>
      <c r="L114" s="156">
        <f>IF('Parade Entries'!$G115="Just For Fun",'Parade Entries'!N115,0)</f>
        <v>0</v>
      </c>
      <c r="M114" s="156">
        <f>IF('Parade Entries'!$G115="Just For Fun",'Parade Entries'!O115,0)</f>
        <v>0</v>
      </c>
      <c r="N114" s="156">
        <f>IF('Parade Entries'!$G115="Just For Fun",'Parade Entries'!P115,0)</f>
        <v>0</v>
      </c>
      <c r="O114" s="156">
        <f>IF('Parade Entries'!$G115="Just For Fun",'Parade Entries'!Q115,0)</f>
        <v>0</v>
      </c>
      <c r="P114" s="156">
        <f>IF('Parade Entries'!$G115="Just For Fun",'Parade Entries'!R115,0)</f>
        <v>0</v>
      </c>
      <c r="Q114" s="156">
        <f>IF('Parade Entries'!$G115="Just For Fun",'Parade Entries'!S115,0)</f>
        <v>0</v>
      </c>
      <c r="R114" s="156">
        <f>IF('Parade Entries'!$G115="Just For Fun",'Parade Entries'!T115,0)</f>
        <v>0</v>
      </c>
      <c r="S114" s="271">
        <f>IF('Parade Entries'!$G115="Just For Fun",'Parade Entries'!U115,0)</f>
        <v>0</v>
      </c>
      <c r="T114" s="271">
        <f>IF('Parade Entries'!$G115="Just For Fun",'Parade Entries'!W115,0)</f>
        <v>0</v>
      </c>
      <c r="U114" s="271">
        <f>IF('Parade Entries'!$G115="Just For Fun",'Parade Entries'!X115,0)</f>
        <v>0</v>
      </c>
      <c r="V114" s="271">
        <f>IF('Parade Entries'!$G115="Just For Fun",'Parade Entries'!V115,0)</f>
        <v>0</v>
      </c>
      <c r="W114" s="272">
        <f>IF('Parade Entries'!$G115="Just For Fun",'Parade Entries'!Y115,0)</f>
        <v>0</v>
      </c>
      <c r="X114" s="271">
        <f>IF('Parade Entries'!$G115="Just For Fun",'Parade Entries'!Z115,0)</f>
        <v>0</v>
      </c>
      <c r="Y114" s="272">
        <f>IF('Parade Entries'!$G115="Just For Fun",'Parade Entries'!AA115,0)</f>
        <v>0</v>
      </c>
      <c r="Z114" s="271">
        <f>IF('Parade Entries'!$G115="Just For Fun",'Parade Entries'!AB115,0)</f>
        <v>0</v>
      </c>
      <c r="AA114" s="272">
        <f>IF('Parade Entries'!$G115="Just For Fun",'Parade Entries'!AC115,0)</f>
        <v>0</v>
      </c>
      <c r="AB114" s="156">
        <f>IF('Parade Entries'!$G115="Just For Fun",'Parade Entries'!AD115,0)</f>
        <v>0</v>
      </c>
      <c r="AC114" s="156">
        <f>IF('Parade Entries'!$G115="Just For Fun",'Parade Entries'!AE115,0)</f>
        <v>0</v>
      </c>
      <c r="AD114" s="156">
        <f>IF('Parade Entries'!$G115="Just For Fun",'Parade Entries'!AF115,0)</f>
        <v>0</v>
      </c>
    </row>
    <row r="115" spans="2:30" ht="18" x14ac:dyDescent="0.25">
      <c r="B115" s="156">
        <f>IF('Parade Entries'!$G116="Just For Fun",'Parade Entries'!B116,0)</f>
        <v>0</v>
      </c>
      <c r="C115" s="233">
        <f>IF('Parade Entries'!$G116="Just For Fun",'Parade Entries'!E116,0)</f>
        <v>0</v>
      </c>
      <c r="D115" s="269">
        <f>IF('Parade Entries'!$G116="Just For Fun",'Parade Entries'!F116,0)</f>
        <v>0</v>
      </c>
      <c r="E115" s="156">
        <f>IF('Parade Entries'!$G116="Just For Fun",'Parade Entries'!G116,0)</f>
        <v>0</v>
      </c>
      <c r="F115" s="156">
        <f>IF('Parade Entries'!$G116="Just For Fun",'Parade Entries'!H116,0)</f>
        <v>0</v>
      </c>
      <c r="G115" s="156">
        <f>IF('Parade Entries'!$G116="Just For Fun",'Parade Entries'!I116,0)</f>
        <v>0</v>
      </c>
      <c r="H115" s="156">
        <f>IF('Parade Entries'!$G116="Just For Fun",'Parade Entries'!J116,0)</f>
        <v>0</v>
      </c>
      <c r="I115" s="268">
        <f>IF('Parade Entries'!$G116="Just For Fun",'Parade Entries'!K116,0)</f>
        <v>0</v>
      </c>
      <c r="J115" s="156">
        <f>IF('Parade Entries'!$G116="Just For Fun",'Parade Entries'!L116,0)</f>
        <v>0</v>
      </c>
      <c r="K115" s="156">
        <f>IF('Parade Entries'!$G116="Just For Fun",'Parade Entries'!M116,0)</f>
        <v>0</v>
      </c>
      <c r="L115" s="156">
        <f>IF('Parade Entries'!$G116="Just For Fun",'Parade Entries'!N116,0)</f>
        <v>0</v>
      </c>
      <c r="M115" s="156">
        <f>IF('Parade Entries'!$G116="Just For Fun",'Parade Entries'!O116,0)</f>
        <v>0</v>
      </c>
      <c r="N115" s="156">
        <f>IF('Parade Entries'!$G116="Just For Fun",'Parade Entries'!P116,0)</f>
        <v>0</v>
      </c>
      <c r="O115" s="156">
        <f>IF('Parade Entries'!$G116="Just For Fun",'Parade Entries'!Q116,0)</f>
        <v>0</v>
      </c>
      <c r="P115" s="156">
        <f>IF('Parade Entries'!$G116="Just For Fun",'Parade Entries'!R116,0)</f>
        <v>0</v>
      </c>
      <c r="Q115" s="156">
        <f>IF('Parade Entries'!$G116="Just For Fun",'Parade Entries'!S116,0)</f>
        <v>0</v>
      </c>
      <c r="R115" s="156">
        <f>IF('Parade Entries'!$G116="Just For Fun",'Parade Entries'!T116,0)</f>
        <v>0</v>
      </c>
      <c r="S115" s="271">
        <f>IF('Parade Entries'!$G116="Just For Fun",'Parade Entries'!U116,0)</f>
        <v>0</v>
      </c>
      <c r="T115" s="271">
        <f>IF('Parade Entries'!$G116="Just For Fun",'Parade Entries'!W116,0)</f>
        <v>0</v>
      </c>
      <c r="U115" s="271">
        <f>IF('Parade Entries'!$G116="Just For Fun",'Parade Entries'!X116,0)</f>
        <v>0</v>
      </c>
      <c r="V115" s="271">
        <f>IF('Parade Entries'!$G116="Just For Fun",'Parade Entries'!V116,0)</f>
        <v>0</v>
      </c>
      <c r="W115" s="272">
        <f>IF('Parade Entries'!$G116="Just For Fun",'Parade Entries'!Y116,0)</f>
        <v>0</v>
      </c>
      <c r="X115" s="271">
        <f>IF('Parade Entries'!$G116="Just For Fun",'Parade Entries'!Z116,0)</f>
        <v>0</v>
      </c>
      <c r="Y115" s="272">
        <f>IF('Parade Entries'!$G116="Just For Fun",'Parade Entries'!AA116,0)</f>
        <v>0</v>
      </c>
      <c r="Z115" s="271">
        <f>IF('Parade Entries'!$G116="Just For Fun",'Parade Entries'!AB116,0)</f>
        <v>0</v>
      </c>
      <c r="AA115" s="272">
        <f>IF('Parade Entries'!$G116="Just For Fun",'Parade Entries'!AC116,0)</f>
        <v>0</v>
      </c>
      <c r="AB115" s="156">
        <f>IF('Parade Entries'!$G116="Just For Fun",'Parade Entries'!AD116,0)</f>
        <v>0</v>
      </c>
      <c r="AC115" s="156">
        <f>IF('Parade Entries'!$G116="Just For Fun",'Parade Entries'!AE116,0)</f>
        <v>0</v>
      </c>
      <c r="AD115" s="156">
        <f>IF('Parade Entries'!$G116="Just For Fun",'Parade Entries'!AF116,0)</f>
        <v>0</v>
      </c>
    </row>
    <row r="116" spans="2:30" ht="18" x14ac:dyDescent="0.25">
      <c r="B116" s="156">
        <f>IF('Parade Entries'!$G117="Just For Fun",'Parade Entries'!B117,0)</f>
        <v>0</v>
      </c>
      <c r="C116" s="233">
        <f>IF('Parade Entries'!$G117="Just For Fun",'Parade Entries'!E117,0)</f>
        <v>0</v>
      </c>
      <c r="D116" s="269">
        <f>IF('Parade Entries'!$G117="Just For Fun",'Parade Entries'!F117,0)</f>
        <v>0</v>
      </c>
      <c r="E116" s="156">
        <f>IF('Parade Entries'!$G117="Just For Fun",'Parade Entries'!G117,0)</f>
        <v>0</v>
      </c>
      <c r="F116" s="156">
        <f>IF('Parade Entries'!$G117="Just For Fun",'Parade Entries'!H117,0)</f>
        <v>0</v>
      </c>
      <c r="G116" s="156">
        <f>IF('Parade Entries'!$G117="Just For Fun",'Parade Entries'!I117,0)</f>
        <v>0</v>
      </c>
      <c r="H116" s="156">
        <f>IF('Parade Entries'!$G117="Just For Fun",'Parade Entries'!J117,0)</f>
        <v>0</v>
      </c>
      <c r="I116" s="268">
        <f>IF('Parade Entries'!$G117="Just For Fun",'Parade Entries'!K117,0)</f>
        <v>0</v>
      </c>
      <c r="J116" s="156">
        <f>IF('Parade Entries'!$G117="Just For Fun",'Parade Entries'!L117,0)</f>
        <v>0</v>
      </c>
      <c r="K116" s="156">
        <f>IF('Parade Entries'!$G117="Just For Fun",'Parade Entries'!M117,0)</f>
        <v>0</v>
      </c>
      <c r="L116" s="156">
        <f>IF('Parade Entries'!$G117="Just For Fun",'Parade Entries'!N117,0)</f>
        <v>0</v>
      </c>
      <c r="M116" s="156">
        <f>IF('Parade Entries'!$G117="Just For Fun",'Parade Entries'!O117,0)</f>
        <v>0</v>
      </c>
      <c r="N116" s="156">
        <f>IF('Parade Entries'!$G117="Just For Fun",'Parade Entries'!P117,0)</f>
        <v>0</v>
      </c>
      <c r="O116" s="156">
        <f>IF('Parade Entries'!$G117="Just For Fun",'Parade Entries'!Q117,0)</f>
        <v>0</v>
      </c>
      <c r="P116" s="156">
        <f>IF('Parade Entries'!$G117="Just For Fun",'Parade Entries'!R117,0)</f>
        <v>0</v>
      </c>
      <c r="Q116" s="156">
        <f>IF('Parade Entries'!$G117="Just For Fun",'Parade Entries'!S117,0)</f>
        <v>0</v>
      </c>
      <c r="R116" s="156">
        <f>IF('Parade Entries'!$G117="Just For Fun",'Parade Entries'!T117,0)</f>
        <v>0</v>
      </c>
      <c r="S116" s="271">
        <f>IF('Parade Entries'!$G117="Just For Fun",'Parade Entries'!U117,0)</f>
        <v>0</v>
      </c>
      <c r="T116" s="271">
        <f>IF('Parade Entries'!$G117="Just For Fun",'Parade Entries'!W117,0)</f>
        <v>0</v>
      </c>
      <c r="U116" s="271">
        <f>IF('Parade Entries'!$G117="Just For Fun",'Parade Entries'!X117,0)</f>
        <v>0</v>
      </c>
      <c r="V116" s="271">
        <f>IF('Parade Entries'!$G117="Just For Fun",'Parade Entries'!V117,0)</f>
        <v>0</v>
      </c>
      <c r="W116" s="272">
        <f>IF('Parade Entries'!$G117="Just For Fun",'Parade Entries'!Y117,0)</f>
        <v>0</v>
      </c>
      <c r="X116" s="271">
        <f>IF('Parade Entries'!$G117="Just For Fun",'Parade Entries'!Z117,0)</f>
        <v>0</v>
      </c>
      <c r="Y116" s="272">
        <f>IF('Parade Entries'!$G117="Just For Fun",'Parade Entries'!AA117,0)</f>
        <v>0</v>
      </c>
      <c r="Z116" s="271">
        <f>IF('Parade Entries'!$G117="Just For Fun",'Parade Entries'!AB117,0)</f>
        <v>0</v>
      </c>
      <c r="AA116" s="272">
        <f>IF('Parade Entries'!$G117="Just For Fun",'Parade Entries'!AC117,0)</f>
        <v>0</v>
      </c>
      <c r="AB116" s="156">
        <f>IF('Parade Entries'!$G117="Just For Fun",'Parade Entries'!AD117,0)</f>
        <v>0</v>
      </c>
      <c r="AC116" s="156">
        <f>IF('Parade Entries'!$G117="Just For Fun",'Parade Entries'!AE117,0)</f>
        <v>0</v>
      </c>
      <c r="AD116" s="156">
        <f>IF('Parade Entries'!$G117="Just For Fun",'Parade Entries'!AF117,0)</f>
        <v>0</v>
      </c>
    </row>
    <row r="117" spans="2:30" ht="18" x14ac:dyDescent="0.25">
      <c r="B117" s="156">
        <f>IF('Parade Entries'!$G118="Just For Fun",'Parade Entries'!B118,0)</f>
        <v>0</v>
      </c>
      <c r="C117" s="233">
        <f>IF('Parade Entries'!$G118="Just For Fun",'Parade Entries'!E118,0)</f>
        <v>0</v>
      </c>
      <c r="D117" s="269">
        <f>IF('Parade Entries'!$G118="Just For Fun",'Parade Entries'!F118,0)</f>
        <v>0</v>
      </c>
      <c r="E117" s="156">
        <f>IF('Parade Entries'!$G118="Just For Fun",'Parade Entries'!G118,0)</f>
        <v>0</v>
      </c>
      <c r="F117" s="156">
        <f>IF('Parade Entries'!$G118="Just For Fun",'Parade Entries'!H118,0)</f>
        <v>0</v>
      </c>
      <c r="G117" s="156">
        <f>IF('Parade Entries'!$G118="Just For Fun",'Parade Entries'!I118,0)</f>
        <v>0</v>
      </c>
      <c r="H117" s="156">
        <f>IF('Parade Entries'!$G118="Just For Fun",'Parade Entries'!J118,0)</f>
        <v>0</v>
      </c>
      <c r="I117" s="268">
        <f>IF('Parade Entries'!$G118="Just For Fun",'Parade Entries'!K118,0)</f>
        <v>0</v>
      </c>
      <c r="J117" s="156">
        <f>IF('Parade Entries'!$G118="Just For Fun",'Parade Entries'!L118,0)</f>
        <v>0</v>
      </c>
      <c r="K117" s="156">
        <f>IF('Parade Entries'!$G118="Just For Fun",'Parade Entries'!M118,0)</f>
        <v>0</v>
      </c>
      <c r="L117" s="156">
        <f>IF('Parade Entries'!$G118="Just For Fun",'Parade Entries'!N118,0)</f>
        <v>0</v>
      </c>
      <c r="M117" s="156">
        <f>IF('Parade Entries'!$G118="Just For Fun",'Parade Entries'!O118,0)</f>
        <v>0</v>
      </c>
      <c r="N117" s="156">
        <f>IF('Parade Entries'!$G118="Just For Fun",'Parade Entries'!P118,0)</f>
        <v>0</v>
      </c>
      <c r="O117" s="156">
        <f>IF('Parade Entries'!$G118="Just For Fun",'Parade Entries'!Q118,0)</f>
        <v>0</v>
      </c>
      <c r="P117" s="156">
        <f>IF('Parade Entries'!$G118="Just For Fun",'Parade Entries'!R118,0)</f>
        <v>0</v>
      </c>
      <c r="Q117" s="156">
        <f>IF('Parade Entries'!$G118="Just For Fun",'Parade Entries'!S118,0)</f>
        <v>0</v>
      </c>
      <c r="R117" s="156">
        <f>IF('Parade Entries'!$G118="Just For Fun",'Parade Entries'!T118,0)</f>
        <v>0</v>
      </c>
      <c r="S117" s="271">
        <f>IF('Parade Entries'!$G118="Just For Fun",'Parade Entries'!U118,0)</f>
        <v>0</v>
      </c>
      <c r="T117" s="271">
        <f>IF('Parade Entries'!$G118="Just For Fun",'Parade Entries'!W118,0)</f>
        <v>0</v>
      </c>
      <c r="U117" s="271">
        <f>IF('Parade Entries'!$G118="Just For Fun",'Parade Entries'!X118,0)</f>
        <v>0</v>
      </c>
      <c r="V117" s="271">
        <f>IF('Parade Entries'!$G118="Just For Fun",'Parade Entries'!V118,0)</f>
        <v>0</v>
      </c>
      <c r="W117" s="272">
        <f>IF('Parade Entries'!$G118="Just For Fun",'Parade Entries'!Y118,0)</f>
        <v>0</v>
      </c>
      <c r="X117" s="271">
        <f>IF('Parade Entries'!$G118="Just For Fun",'Parade Entries'!Z118,0)</f>
        <v>0</v>
      </c>
      <c r="Y117" s="272">
        <f>IF('Parade Entries'!$G118="Just For Fun",'Parade Entries'!AA118,0)</f>
        <v>0</v>
      </c>
      <c r="Z117" s="271">
        <f>IF('Parade Entries'!$G118="Just For Fun",'Parade Entries'!AB118,0)</f>
        <v>0</v>
      </c>
      <c r="AA117" s="272">
        <f>IF('Parade Entries'!$G118="Just For Fun",'Parade Entries'!AC118,0)</f>
        <v>0</v>
      </c>
      <c r="AB117" s="156">
        <f>IF('Parade Entries'!$G118="Just For Fun",'Parade Entries'!AD118,0)</f>
        <v>0</v>
      </c>
      <c r="AC117" s="156">
        <f>IF('Parade Entries'!$G118="Just For Fun",'Parade Entries'!AE118,0)</f>
        <v>0</v>
      </c>
      <c r="AD117" s="156">
        <f>IF('Parade Entries'!$G118="Just For Fun",'Parade Entries'!AF118,0)</f>
        <v>0</v>
      </c>
    </row>
    <row r="118" spans="2:30" ht="18" x14ac:dyDescent="0.25">
      <c r="B118" s="156"/>
      <c r="C118" s="233"/>
      <c r="D118" s="269"/>
      <c r="E118" s="156"/>
      <c r="F118" s="156"/>
      <c r="G118" s="156"/>
      <c r="H118" s="156">
        <f>IF('Parade Entries'!$G119="Just For Fun",'Parade Entries'!J119,0)</f>
        <v>0</v>
      </c>
      <c r="I118" s="268">
        <f>IF('Parade Entries'!$G119="Just For Fun",'Parade Entries'!K119,0)</f>
        <v>0</v>
      </c>
      <c r="J118" s="156">
        <f>IF('Parade Entries'!$G119="Just For Fun",'Parade Entries'!L119,0)</f>
        <v>0</v>
      </c>
      <c r="K118" s="156">
        <f>IF('Parade Entries'!$G119="Just For Fun",'Parade Entries'!M119,0)</f>
        <v>0</v>
      </c>
      <c r="L118" s="156">
        <f>IF('Parade Entries'!$G119="Just For Fun",'Parade Entries'!N119,0)</f>
        <v>0</v>
      </c>
      <c r="M118" s="156">
        <f>IF('Parade Entries'!$G119="Just For Fun",'Parade Entries'!O119,0)</f>
        <v>0</v>
      </c>
      <c r="N118" s="156">
        <f>IF('Parade Entries'!$G119="Just For Fun",'Parade Entries'!P119,0)</f>
        <v>0</v>
      </c>
      <c r="O118" s="156">
        <f>IF('Parade Entries'!$G119="Just For Fun",'Parade Entries'!Q119,0)</f>
        <v>0</v>
      </c>
      <c r="P118" s="156">
        <f>IF('Parade Entries'!$G119="Just For Fun",'Parade Entries'!R119,0)</f>
        <v>0</v>
      </c>
      <c r="Q118" s="156">
        <f>IF('Parade Entries'!$G119="Just For Fun",'Parade Entries'!S119,0)</f>
        <v>0</v>
      </c>
      <c r="R118" s="156">
        <f>IF('Parade Entries'!$G119="Just For Fun",'Parade Entries'!T119,0)</f>
        <v>0</v>
      </c>
      <c r="S118" s="271">
        <f>IF('Parade Entries'!$G119="Just For Fun",'Parade Entries'!U119,0)</f>
        <v>0</v>
      </c>
      <c r="T118" s="271">
        <f>IF('Parade Entries'!$G119="Just For Fun",'Parade Entries'!W119,0)</f>
        <v>0</v>
      </c>
      <c r="U118" s="271">
        <f>IF('Parade Entries'!$G119="Just For Fun",'Parade Entries'!X119,0)</f>
        <v>0</v>
      </c>
      <c r="V118" s="271">
        <f>IF('Parade Entries'!$G119="Just For Fun",'Parade Entries'!V119,0)</f>
        <v>0</v>
      </c>
      <c r="W118" s="272">
        <f>IF('Parade Entries'!$G119="Just For Fun",'Parade Entries'!Y119,0)</f>
        <v>0</v>
      </c>
      <c r="X118" s="271">
        <f>IF('Parade Entries'!$G119="Just For Fun",'Parade Entries'!Z119,0)</f>
        <v>0</v>
      </c>
      <c r="Y118" s="272">
        <f>IF('Parade Entries'!$G119="Just For Fun",'Parade Entries'!AA119,0)</f>
        <v>0</v>
      </c>
      <c r="Z118" s="271">
        <f>IF('Parade Entries'!$G119="Just For Fun",'Parade Entries'!AB119,0)</f>
        <v>0</v>
      </c>
      <c r="AA118" s="272">
        <f>IF('Parade Entries'!$G119="Just For Fun",'Parade Entries'!AC119,0)</f>
        <v>0</v>
      </c>
      <c r="AB118" s="156">
        <f>IF('Parade Entries'!$G119="Just For Fun",'Parade Entries'!AD119,0)</f>
        <v>0</v>
      </c>
      <c r="AC118" s="156">
        <f>IF('Parade Entries'!$G119="Just For Fun",'Parade Entries'!AE119,0)</f>
        <v>0</v>
      </c>
      <c r="AD118" s="156">
        <f>IF('Parade Entries'!$G119="Just For Fun",'Parade Entries'!AF119,0)</f>
        <v>0</v>
      </c>
    </row>
    <row r="119" spans="2:30" ht="18" x14ac:dyDescent="0.25">
      <c r="B119" s="156">
        <f>IF('Parade Entries'!$G119="Just For Fun",'Parade Entries'!B119,0)</f>
        <v>0</v>
      </c>
      <c r="C119" s="233">
        <f>IF('Parade Entries'!$G119="Just For Fun",'Parade Entries'!E119,0)</f>
        <v>0</v>
      </c>
      <c r="D119" s="269">
        <f>IF('Parade Entries'!$G119="Just For Fun",'Parade Entries'!F119,0)</f>
        <v>0</v>
      </c>
      <c r="E119" s="156">
        <f>IF('Parade Entries'!$G119="Just For Fun",'Parade Entries'!G119,0)</f>
        <v>0</v>
      </c>
      <c r="F119" s="156">
        <f>IF('Parade Entries'!$G119="Just For Fun",'Parade Entries'!H119,0)</f>
        <v>0</v>
      </c>
      <c r="G119" s="156">
        <f>IF('Parade Entries'!$G119="Just For Fun",'Parade Entries'!I119,0)</f>
        <v>0</v>
      </c>
      <c r="H119" s="156">
        <f>IF('Parade Entries'!$G120="Just For Fun",'Parade Entries'!J120,0)</f>
        <v>0</v>
      </c>
      <c r="I119" s="268">
        <f>IF('Parade Entries'!$G120="Just For Fun",'Parade Entries'!K120,0)</f>
        <v>0</v>
      </c>
      <c r="J119" s="156">
        <f>IF('Parade Entries'!$G120="Just For Fun",'Parade Entries'!L120,0)</f>
        <v>0</v>
      </c>
      <c r="K119" s="156">
        <f>IF('Parade Entries'!$G120="Just For Fun",'Parade Entries'!M120,0)</f>
        <v>0</v>
      </c>
      <c r="L119" s="156">
        <f>IF('Parade Entries'!$G120="Just For Fun",'Parade Entries'!N120,0)</f>
        <v>0</v>
      </c>
      <c r="M119" s="156">
        <f>IF('Parade Entries'!$G120="Just For Fun",'Parade Entries'!O120,0)</f>
        <v>0</v>
      </c>
      <c r="N119" s="156">
        <f>IF('Parade Entries'!$G120="Just For Fun",'Parade Entries'!P120,0)</f>
        <v>0</v>
      </c>
      <c r="O119" s="156">
        <f>IF('Parade Entries'!$G120="Just For Fun",'Parade Entries'!Q120,0)</f>
        <v>0</v>
      </c>
      <c r="P119" s="156">
        <f>IF('Parade Entries'!$G120="Just For Fun",'Parade Entries'!R120,0)</f>
        <v>0</v>
      </c>
      <c r="Q119" s="156">
        <f>IF('Parade Entries'!$G120="Just For Fun",'Parade Entries'!S120,0)</f>
        <v>0</v>
      </c>
      <c r="R119" s="156">
        <f>IF('Parade Entries'!$G120="Just For Fun",'Parade Entries'!T120,0)</f>
        <v>0</v>
      </c>
      <c r="S119" s="271">
        <f>IF('Parade Entries'!$G120="Just For Fun",'Parade Entries'!U120,0)</f>
        <v>0</v>
      </c>
      <c r="T119" s="271">
        <f>IF('Parade Entries'!$G120="Just For Fun",'Parade Entries'!W120,0)</f>
        <v>0</v>
      </c>
      <c r="U119" s="271">
        <f>IF('Parade Entries'!$G120="Just For Fun",'Parade Entries'!X120,0)</f>
        <v>0</v>
      </c>
      <c r="V119" s="271">
        <f>IF('Parade Entries'!$G120="Just For Fun",'Parade Entries'!V120,0)</f>
        <v>0</v>
      </c>
      <c r="W119" s="272">
        <f>IF('Parade Entries'!$G120="Just For Fun",'Parade Entries'!Y120,0)</f>
        <v>0</v>
      </c>
      <c r="X119" s="271">
        <f>IF('Parade Entries'!$G120="Just For Fun",'Parade Entries'!Z120,0)</f>
        <v>0</v>
      </c>
      <c r="Y119" s="272">
        <f>IF('Parade Entries'!$G120="Just For Fun",'Parade Entries'!AA120,0)</f>
        <v>0</v>
      </c>
      <c r="Z119" s="271">
        <f>IF('Parade Entries'!$G120="Just For Fun",'Parade Entries'!AB120,0)</f>
        <v>0</v>
      </c>
      <c r="AA119" s="272">
        <f>IF('Parade Entries'!$G120="Just For Fun",'Parade Entries'!AC120,0)</f>
        <v>0</v>
      </c>
      <c r="AB119" s="156">
        <f>IF('Parade Entries'!$G120="Just For Fun",'Parade Entries'!AD120,0)</f>
        <v>0</v>
      </c>
      <c r="AC119" s="156">
        <f>IF('Parade Entries'!$G120="Just For Fun",'Parade Entries'!AE120,0)</f>
        <v>0</v>
      </c>
      <c r="AD119" s="156">
        <f>IF('Parade Entries'!$G120="Just For Fun",'Parade Entries'!AF120,0)</f>
        <v>0</v>
      </c>
    </row>
    <row r="120" spans="2:30" ht="18" x14ac:dyDescent="0.25">
      <c r="B120" s="156">
        <f>IF('Parade Entries'!$G120="Just For Fun",'Parade Entries'!B120,0)</f>
        <v>0</v>
      </c>
      <c r="C120" s="233">
        <f>IF('Parade Entries'!$G120="Just For Fun",'Parade Entries'!E120,0)</f>
        <v>0</v>
      </c>
      <c r="D120" s="269">
        <f>IF('Parade Entries'!$G120="Just For Fun",'Parade Entries'!F120,0)</f>
        <v>0</v>
      </c>
      <c r="E120" s="156">
        <f>IF('Parade Entries'!$G120="Just For Fun",'Parade Entries'!G120,0)</f>
        <v>0</v>
      </c>
      <c r="F120" s="156">
        <f>IF('Parade Entries'!$G120="Just For Fun",'Parade Entries'!H120,0)</f>
        <v>0</v>
      </c>
      <c r="G120" s="156">
        <f>IF('Parade Entries'!$G120="Just For Fun",'Parade Entries'!I120,0)</f>
        <v>0</v>
      </c>
      <c r="H120" s="156">
        <f>IF('Parade Entries'!$G120="Just For Fun",'Parade Entries'!J120,0)</f>
        <v>0</v>
      </c>
      <c r="I120" s="268">
        <f>IF('Parade Entries'!$G120="Just For Fun",'Parade Entries'!K120,0)</f>
        <v>0</v>
      </c>
      <c r="J120" s="156">
        <f>IF('Parade Entries'!$G120="Just For Fun",'Parade Entries'!L120,0)</f>
        <v>0</v>
      </c>
      <c r="K120" s="156">
        <f>IF('Parade Entries'!$G120="Just For Fun",'Parade Entries'!M120,0)</f>
        <v>0</v>
      </c>
      <c r="L120" s="156">
        <f>IF('Parade Entries'!$G120="Just For Fun",'Parade Entries'!N120,0)</f>
        <v>0</v>
      </c>
      <c r="M120" s="156">
        <f>IF('Parade Entries'!$G120="Just For Fun",'Parade Entries'!O120,0)</f>
        <v>0</v>
      </c>
      <c r="N120" s="156">
        <f>IF('Parade Entries'!$G120="Just For Fun",'Parade Entries'!P120,0)</f>
        <v>0</v>
      </c>
      <c r="O120" s="156">
        <f>IF('Parade Entries'!$G120="Just For Fun",'Parade Entries'!Q120,0)</f>
        <v>0</v>
      </c>
      <c r="P120" s="156">
        <f>IF('Parade Entries'!$G120="Just For Fun",'Parade Entries'!R120,0)</f>
        <v>0</v>
      </c>
      <c r="Q120" s="156">
        <f>IF('Parade Entries'!$G120="Just For Fun",'Parade Entries'!S120,0)</f>
        <v>0</v>
      </c>
      <c r="R120" s="156">
        <f>IF('Parade Entries'!$G120="Just For Fun",'Parade Entries'!T120,0)</f>
        <v>0</v>
      </c>
      <c r="S120" s="271">
        <f>IF('Parade Entries'!$G120="Just For Fun",'Parade Entries'!U120,0)</f>
        <v>0</v>
      </c>
      <c r="T120" s="271">
        <f>IF('Parade Entries'!$G120="Just For Fun",'Parade Entries'!W120,0)</f>
        <v>0</v>
      </c>
      <c r="U120" s="271">
        <f>IF('Parade Entries'!$G120="Just For Fun",'Parade Entries'!X120,0)</f>
        <v>0</v>
      </c>
      <c r="V120" s="271">
        <f>IF('Parade Entries'!$G120="Just For Fun",'Parade Entries'!V120,0)</f>
        <v>0</v>
      </c>
      <c r="W120" s="272">
        <f>IF('Parade Entries'!$G120="Just For Fun",'Parade Entries'!Y120,0)</f>
        <v>0</v>
      </c>
      <c r="X120" s="271">
        <f>IF('Parade Entries'!$G120="Just For Fun",'Parade Entries'!Z120,0)</f>
        <v>0</v>
      </c>
      <c r="Y120" s="272">
        <f>IF('Parade Entries'!$G120="Just For Fun",'Parade Entries'!AA120,0)</f>
        <v>0</v>
      </c>
      <c r="Z120" s="271">
        <f>IF('Parade Entries'!$G120="Just For Fun",'Parade Entries'!AB120,0)</f>
        <v>0</v>
      </c>
      <c r="AA120" s="272">
        <f>IF('Parade Entries'!$G120="Just For Fun",'Parade Entries'!AC120,0)</f>
        <v>0</v>
      </c>
      <c r="AB120" s="156">
        <f>IF('Parade Entries'!$G120="Just For Fun",'Parade Entries'!AD120,0)</f>
        <v>0</v>
      </c>
      <c r="AC120" s="156">
        <f>IF('Parade Entries'!$G120="Just For Fun",'Parade Entries'!AE120,0)</f>
        <v>0</v>
      </c>
      <c r="AD120" s="156">
        <f>IF('Parade Entries'!$G120="Just For Fun",'Parade Entries'!AF120,0)</f>
        <v>0</v>
      </c>
    </row>
    <row r="121" spans="2:30" ht="18" x14ac:dyDescent="0.25">
      <c r="B121" s="156">
        <f>IF('Parade Entries'!$G121="Just For Fun",'Parade Entries'!B121,0)</f>
        <v>0</v>
      </c>
      <c r="C121" s="233">
        <f>IF('Parade Entries'!$G121="Just For Fun",'Parade Entries'!E121,0)</f>
        <v>0</v>
      </c>
      <c r="D121" s="269">
        <f>IF('Parade Entries'!$G121="Just For Fun",'Parade Entries'!F121,0)</f>
        <v>0</v>
      </c>
      <c r="E121" s="156">
        <f>IF('Parade Entries'!$G121="Just For Fun",'Parade Entries'!G121,0)</f>
        <v>0</v>
      </c>
      <c r="F121" s="156">
        <f>IF('Parade Entries'!$G121="Just For Fun",'Parade Entries'!H121,0)</f>
        <v>0</v>
      </c>
      <c r="G121" s="156">
        <f>IF('Parade Entries'!$G121="Just For Fun",'Parade Entries'!I121,0)</f>
        <v>0</v>
      </c>
      <c r="H121" s="156">
        <f>IF('Parade Entries'!$G121="Just For Fun",'Parade Entries'!J121,0)</f>
        <v>0</v>
      </c>
      <c r="I121" s="268">
        <f>IF('Parade Entries'!$G121="Just For Fun",'Parade Entries'!K121,0)</f>
        <v>0</v>
      </c>
      <c r="J121" s="156">
        <f>IF('Parade Entries'!$G121="Just For Fun",'Parade Entries'!L121,0)</f>
        <v>0</v>
      </c>
      <c r="K121" s="156">
        <f>IF('Parade Entries'!$G121="Just For Fun",'Parade Entries'!M121,0)</f>
        <v>0</v>
      </c>
      <c r="L121" s="156">
        <f>IF('Parade Entries'!$G121="Just For Fun",'Parade Entries'!N121,0)</f>
        <v>0</v>
      </c>
      <c r="M121" s="156">
        <f>IF('Parade Entries'!$G121="Just For Fun",'Parade Entries'!O121,0)</f>
        <v>0</v>
      </c>
      <c r="N121" s="156">
        <f>IF('Parade Entries'!$G121="Just For Fun",'Parade Entries'!P121,0)</f>
        <v>0</v>
      </c>
      <c r="O121" s="156">
        <f>IF('Parade Entries'!$G121="Just For Fun",'Parade Entries'!Q121,0)</f>
        <v>0</v>
      </c>
      <c r="P121" s="156">
        <f>IF('Parade Entries'!$G121="Just For Fun",'Parade Entries'!R121,0)</f>
        <v>0</v>
      </c>
      <c r="Q121" s="156">
        <f>IF('Parade Entries'!$G121="Just For Fun",'Parade Entries'!S121,0)</f>
        <v>0</v>
      </c>
      <c r="R121" s="156">
        <f>IF('Parade Entries'!$G121="Just For Fun",'Parade Entries'!T121,0)</f>
        <v>0</v>
      </c>
      <c r="S121" s="271">
        <f>IF('Parade Entries'!$G121="Just For Fun",'Parade Entries'!U121,0)</f>
        <v>0</v>
      </c>
      <c r="T121" s="271">
        <f>IF('Parade Entries'!$G121="Just For Fun",'Parade Entries'!W121,0)</f>
        <v>0</v>
      </c>
      <c r="U121" s="271">
        <f>IF('Parade Entries'!$G121="Just For Fun",'Parade Entries'!X121,0)</f>
        <v>0</v>
      </c>
      <c r="V121" s="271">
        <f>IF('Parade Entries'!$G121="Just For Fun",'Parade Entries'!V121,0)</f>
        <v>0</v>
      </c>
      <c r="W121" s="272">
        <f>IF('Parade Entries'!$G121="Just For Fun",'Parade Entries'!Y121,0)</f>
        <v>0</v>
      </c>
      <c r="X121" s="271">
        <f>IF('Parade Entries'!$G121="Just For Fun",'Parade Entries'!Z121,0)</f>
        <v>0</v>
      </c>
      <c r="Y121" s="272">
        <f>IF('Parade Entries'!$G121="Just For Fun",'Parade Entries'!AA121,0)</f>
        <v>0</v>
      </c>
      <c r="Z121" s="271">
        <f>IF('Parade Entries'!$G121="Just For Fun",'Parade Entries'!AB121,0)</f>
        <v>0</v>
      </c>
      <c r="AA121" s="272">
        <f>IF('Parade Entries'!$G121="Just For Fun",'Parade Entries'!AC121,0)</f>
        <v>0</v>
      </c>
      <c r="AB121" s="156">
        <f>IF('Parade Entries'!$G121="Just For Fun",'Parade Entries'!AD121,0)</f>
        <v>0</v>
      </c>
      <c r="AC121" s="156">
        <f>IF('Parade Entries'!$G121="Just For Fun",'Parade Entries'!AE121,0)</f>
        <v>0</v>
      </c>
      <c r="AD121" s="156">
        <f>IF('Parade Entries'!$G121="Just For Fun",'Parade Entries'!AF121,0)</f>
        <v>0</v>
      </c>
    </row>
    <row r="122" spans="2:30" ht="18" x14ac:dyDescent="0.25">
      <c r="B122" s="156">
        <f>IF('Parade Entries'!$G122="Just For Fun",'Parade Entries'!B122,0)</f>
        <v>0</v>
      </c>
      <c r="C122" s="233">
        <f>IF('Parade Entries'!$G122="Just For Fun",'Parade Entries'!E122,0)</f>
        <v>0</v>
      </c>
      <c r="D122" s="269">
        <f>IF('Parade Entries'!$G122="Just For Fun",'Parade Entries'!F122,0)</f>
        <v>0</v>
      </c>
      <c r="E122" s="156">
        <f>IF('Parade Entries'!$G122="Just For Fun",'Parade Entries'!G122,0)</f>
        <v>0</v>
      </c>
      <c r="F122" s="156">
        <f>IF('Parade Entries'!$G122="Just For Fun",'Parade Entries'!H122,0)</f>
        <v>0</v>
      </c>
      <c r="G122" s="156">
        <f>IF('Parade Entries'!$G122="Just For Fun",'Parade Entries'!I122,0)</f>
        <v>0</v>
      </c>
      <c r="H122" s="156">
        <f>IF('Parade Entries'!$G122="Just For Fun",'Parade Entries'!J122,0)</f>
        <v>0</v>
      </c>
      <c r="I122" s="268">
        <f>IF('Parade Entries'!$G122="Just For Fun",'Parade Entries'!K122,0)</f>
        <v>0</v>
      </c>
      <c r="J122" s="156">
        <f>IF('Parade Entries'!$G122="Just For Fun",'Parade Entries'!L122,0)</f>
        <v>0</v>
      </c>
      <c r="K122" s="156">
        <f>IF('Parade Entries'!$G122="Just For Fun",'Parade Entries'!M122,0)</f>
        <v>0</v>
      </c>
      <c r="L122" s="156">
        <f>IF('Parade Entries'!$G122="Just For Fun",'Parade Entries'!N122,0)</f>
        <v>0</v>
      </c>
      <c r="M122" s="156">
        <f>IF('Parade Entries'!$G122="Just For Fun",'Parade Entries'!O122,0)</f>
        <v>0</v>
      </c>
      <c r="N122" s="156">
        <f>IF('Parade Entries'!$G122="Just For Fun",'Parade Entries'!P122,0)</f>
        <v>0</v>
      </c>
      <c r="O122" s="156">
        <f>IF('Parade Entries'!$G122="Just For Fun",'Parade Entries'!Q122,0)</f>
        <v>0</v>
      </c>
      <c r="P122" s="156">
        <f>IF('Parade Entries'!$G122="Just For Fun",'Parade Entries'!R122,0)</f>
        <v>0</v>
      </c>
      <c r="Q122" s="156">
        <f>IF('Parade Entries'!$G122="Just For Fun",'Parade Entries'!S122,0)</f>
        <v>0</v>
      </c>
      <c r="R122" s="156">
        <f>IF('Parade Entries'!$G122="Just For Fun",'Parade Entries'!T122,0)</f>
        <v>0</v>
      </c>
      <c r="S122" s="271">
        <f>IF('Parade Entries'!$G122="Just For Fun",'Parade Entries'!U122,0)</f>
        <v>0</v>
      </c>
      <c r="T122" s="271">
        <f>IF('Parade Entries'!$G122="Just For Fun",'Parade Entries'!W122,0)</f>
        <v>0</v>
      </c>
      <c r="U122" s="271">
        <f>IF('Parade Entries'!$G122="Just For Fun",'Parade Entries'!X122,0)</f>
        <v>0</v>
      </c>
      <c r="V122" s="271">
        <f>IF('Parade Entries'!$G122="Just For Fun",'Parade Entries'!V122,0)</f>
        <v>0</v>
      </c>
      <c r="W122" s="272">
        <f>IF('Parade Entries'!$G122="Just For Fun",'Parade Entries'!Y122,0)</f>
        <v>0</v>
      </c>
      <c r="X122" s="271">
        <f>IF('Parade Entries'!$G122="Just For Fun",'Parade Entries'!Z122,0)</f>
        <v>0</v>
      </c>
      <c r="Y122" s="272">
        <f>IF('Parade Entries'!$G122="Just For Fun",'Parade Entries'!AA122,0)</f>
        <v>0</v>
      </c>
      <c r="Z122" s="271">
        <f>IF('Parade Entries'!$G122="Just For Fun",'Parade Entries'!AB122,0)</f>
        <v>0</v>
      </c>
      <c r="AA122" s="272">
        <f>IF('Parade Entries'!$G122="Just For Fun",'Parade Entries'!AC122,0)</f>
        <v>0</v>
      </c>
      <c r="AB122" s="156">
        <f>IF('Parade Entries'!$G122="Just For Fun",'Parade Entries'!AD122,0)</f>
        <v>0</v>
      </c>
      <c r="AC122" s="156">
        <f>IF('Parade Entries'!$G122="Just For Fun",'Parade Entries'!AE122,0)</f>
        <v>0</v>
      </c>
      <c r="AD122" s="156">
        <f>IF('Parade Entries'!$G122="Just For Fun",'Parade Entries'!AF122,0)</f>
        <v>0</v>
      </c>
    </row>
    <row r="123" spans="2:30" ht="18" x14ac:dyDescent="0.25">
      <c r="B123" s="156">
        <f>IF('Parade Entries'!$G9="Just For Fun",'Parade Entries'!B9,0)</f>
        <v>0</v>
      </c>
      <c r="C123" s="233">
        <f>IF('Parade Entries'!$G9="Just For Fun",'Parade Entries'!E9,0)</f>
        <v>0</v>
      </c>
      <c r="D123" s="269">
        <f>IF('Parade Entries'!$G9="Just For Fun",'Parade Entries'!F9,0)</f>
        <v>0</v>
      </c>
      <c r="E123" s="156">
        <f>IF('Parade Entries'!$G9="Just For Fun",'Parade Entries'!G9,0)</f>
        <v>0</v>
      </c>
      <c r="F123" s="156">
        <f>IF('Parade Entries'!$G9="Just For Fun",'Parade Entries'!H9,0)</f>
        <v>0</v>
      </c>
      <c r="G123" s="156">
        <f>IF('Parade Entries'!$G9="Just For Fun",'Parade Entries'!I9,0)</f>
        <v>0</v>
      </c>
      <c r="H123" s="156">
        <f>IF('Parade Entries'!$G9="Just For Fun",'Parade Entries'!J9,0)</f>
        <v>0</v>
      </c>
      <c r="I123" s="268">
        <f>IF('Parade Entries'!$G9="Just For Fun",'Parade Entries'!K9,0)</f>
        <v>0</v>
      </c>
      <c r="J123" s="156">
        <f>IF('Parade Entries'!$G9="Just For Fun",'Parade Entries'!L9,0)</f>
        <v>0</v>
      </c>
      <c r="K123" s="156">
        <f>IF('Parade Entries'!$G9="Just For Fun",'Parade Entries'!M9,0)</f>
        <v>0</v>
      </c>
      <c r="L123" s="156">
        <f>IF('Parade Entries'!$G9="Just For Fun",'Parade Entries'!N9,0)</f>
        <v>0</v>
      </c>
      <c r="M123" s="156">
        <f>IF('Parade Entries'!$G9="Just For Fun",'Parade Entries'!O9,0)</f>
        <v>0</v>
      </c>
      <c r="N123" s="156">
        <f>IF('Parade Entries'!$G9="Just For Fun",'Parade Entries'!P9,0)</f>
        <v>0</v>
      </c>
      <c r="O123" s="156">
        <f>IF('Parade Entries'!$G9="Just For Fun",'Parade Entries'!Q9,0)</f>
        <v>0</v>
      </c>
      <c r="P123" s="156">
        <f>IF('Parade Entries'!$G9="Just For Fun",'Parade Entries'!R9,0)</f>
        <v>0</v>
      </c>
      <c r="Q123" s="156">
        <f>IF('Parade Entries'!$G9="Just For Fun",'Parade Entries'!S9,0)</f>
        <v>0</v>
      </c>
      <c r="R123" s="156">
        <f>IF('Parade Entries'!$G9="Just For Fun",'Parade Entries'!T9,0)</f>
        <v>0</v>
      </c>
      <c r="S123" s="271">
        <f>IF('Parade Entries'!$G9="Just For Fun",'Parade Entries'!U9,0)</f>
        <v>0</v>
      </c>
      <c r="T123" s="271">
        <f>IF('Parade Entries'!$G9="Just For Fun",'Parade Entries'!W9,0)</f>
        <v>0</v>
      </c>
      <c r="U123" s="271">
        <f>IF('Parade Entries'!$G9="Just For Fun",'Parade Entries'!X9,0)</f>
        <v>0</v>
      </c>
      <c r="V123" s="271">
        <f>IF('Parade Entries'!$G9="Just For Fun",'Parade Entries'!V9,0)</f>
        <v>0</v>
      </c>
      <c r="W123" s="272">
        <f>IF('Parade Entries'!$G9="Just For Fun",'Parade Entries'!Y9,0)</f>
        <v>0</v>
      </c>
      <c r="X123" s="271">
        <f>IF('Parade Entries'!$G9="Just For Fun",'Parade Entries'!Z9,0)</f>
        <v>0</v>
      </c>
      <c r="Y123" s="272">
        <f>IF('Parade Entries'!$G9="Just For Fun",'Parade Entries'!AA9,0)</f>
        <v>0</v>
      </c>
      <c r="Z123" s="271">
        <f>IF('Parade Entries'!$G9="Just For Fun",'Parade Entries'!AB9,0)</f>
        <v>0</v>
      </c>
      <c r="AA123" s="272">
        <f>IF('Parade Entries'!$G9="Just For Fun",'Parade Entries'!AC9,0)</f>
        <v>0</v>
      </c>
      <c r="AB123" s="156">
        <f>IF('Parade Entries'!$G9="Just For Fun",'Parade Entries'!AD9,0)</f>
        <v>0</v>
      </c>
      <c r="AC123" s="156">
        <f>IF('Parade Entries'!$G9="Just For Fun",'Parade Entries'!AE9,0)</f>
        <v>0</v>
      </c>
      <c r="AD123" s="156">
        <f>IF('Parade Entries'!$G9="Just For Fun",'Parade Entries'!AF9,0)</f>
        <v>0</v>
      </c>
    </row>
    <row r="124" spans="2:30" ht="18" x14ac:dyDescent="0.25">
      <c r="B124" s="156">
        <f>IF('Parade Entries'!$G123="Just For Fun",'Parade Entries'!B123,0)</f>
        <v>0</v>
      </c>
      <c r="C124" s="233">
        <f>IF('Parade Entries'!$G123="Just For Fun",'Parade Entries'!E123,0)</f>
        <v>0</v>
      </c>
      <c r="D124" s="269">
        <f>IF('Parade Entries'!$G123="Just For Fun",'Parade Entries'!F123,0)</f>
        <v>0</v>
      </c>
      <c r="E124" s="156">
        <f>IF('Parade Entries'!$G123="Just For Fun",'Parade Entries'!G123,0)</f>
        <v>0</v>
      </c>
      <c r="F124" s="156">
        <f>IF('Parade Entries'!$G123="Just For Fun",'Parade Entries'!H123,0)</f>
        <v>0</v>
      </c>
      <c r="G124" s="156">
        <f>IF('Parade Entries'!$G123="Just For Fun",'Parade Entries'!I123,0)</f>
        <v>0</v>
      </c>
      <c r="H124" s="156">
        <f>IF('Parade Entries'!$G123="Just For Fun",'Parade Entries'!J123,0)</f>
        <v>0</v>
      </c>
      <c r="I124" s="268">
        <f>IF('Parade Entries'!$G123="Just For Fun",'Parade Entries'!K123,0)</f>
        <v>0</v>
      </c>
      <c r="J124" s="156">
        <f>IF('Parade Entries'!$G123="Just For Fun",'Parade Entries'!L123,0)</f>
        <v>0</v>
      </c>
      <c r="K124" s="156">
        <f>IF('Parade Entries'!$G123="Just For Fun",'Parade Entries'!M123,0)</f>
        <v>0</v>
      </c>
      <c r="L124" s="156">
        <f>IF('Parade Entries'!$G123="Just For Fun",'Parade Entries'!N123,0)</f>
        <v>0</v>
      </c>
      <c r="M124" s="156">
        <f>IF('Parade Entries'!$G123="Just For Fun",'Parade Entries'!O123,0)</f>
        <v>0</v>
      </c>
      <c r="N124" s="156">
        <f>IF('Parade Entries'!$G123="Just For Fun",'Parade Entries'!P123,0)</f>
        <v>0</v>
      </c>
      <c r="O124" s="156">
        <f>IF('Parade Entries'!$G123="Just For Fun",'Parade Entries'!Q123,0)</f>
        <v>0</v>
      </c>
      <c r="P124" s="156">
        <f>IF('Parade Entries'!$G123="Just For Fun",'Parade Entries'!R123,0)</f>
        <v>0</v>
      </c>
      <c r="Q124" s="156">
        <f>IF('Parade Entries'!$G123="Just For Fun",'Parade Entries'!S123,0)</f>
        <v>0</v>
      </c>
      <c r="R124" s="156">
        <f>IF('Parade Entries'!$G123="Just For Fun",'Parade Entries'!T123,0)</f>
        <v>0</v>
      </c>
      <c r="S124" s="271">
        <f>IF('Parade Entries'!$G123="Just For Fun",'Parade Entries'!U123,0)</f>
        <v>0</v>
      </c>
      <c r="T124" s="271">
        <f>IF('Parade Entries'!$G123="Just For Fun",'Parade Entries'!W123,0)</f>
        <v>0</v>
      </c>
      <c r="U124" s="271">
        <f>IF('Parade Entries'!$G123="Just For Fun",'Parade Entries'!X123,0)</f>
        <v>0</v>
      </c>
      <c r="V124" s="271">
        <f>IF('Parade Entries'!$G123="Just For Fun",'Parade Entries'!V123,0)</f>
        <v>0</v>
      </c>
      <c r="W124" s="272">
        <f>IF('Parade Entries'!$G123="Just For Fun",'Parade Entries'!Y123,0)</f>
        <v>0</v>
      </c>
      <c r="X124" s="271">
        <f>IF('Parade Entries'!$G123="Just For Fun",'Parade Entries'!Z123,0)</f>
        <v>0</v>
      </c>
      <c r="Y124" s="272">
        <f>IF('Parade Entries'!$G123="Just For Fun",'Parade Entries'!AA123,0)</f>
        <v>0</v>
      </c>
      <c r="Z124" s="271">
        <f>IF('Parade Entries'!$G123="Just For Fun",'Parade Entries'!AB123,0)</f>
        <v>0</v>
      </c>
      <c r="AA124" s="272">
        <f>IF('Parade Entries'!$G123="Just For Fun",'Parade Entries'!AC123,0)</f>
        <v>0</v>
      </c>
      <c r="AB124" s="156">
        <f>IF('Parade Entries'!$G123="Just For Fun",'Parade Entries'!AD123,0)</f>
        <v>0</v>
      </c>
      <c r="AC124" s="156">
        <f>IF('Parade Entries'!$G123="Just For Fun",'Parade Entries'!AE123,0)</f>
        <v>0</v>
      </c>
      <c r="AD124" s="156">
        <f>IF('Parade Entries'!$G123="Just For Fun",'Parade Entries'!AF123,0)</f>
        <v>0</v>
      </c>
    </row>
    <row r="125" spans="2:30" ht="18" x14ac:dyDescent="0.25">
      <c r="B125" s="156">
        <f>IF('Parade Entries'!$G124="Just For Fun",'Parade Entries'!B124,0)</f>
        <v>0</v>
      </c>
      <c r="C125" s="233">
        <f>IF('Parade Entries'!$G124="Just For Fun",'Parade Entries'!E124,0)</f>
        <v>0</v>
      </c>
      <c r="D125" s="269">
        <f>IF('Parade Entries'!$G124="Just For Fun",'Parade Entries'!F124,0)</f>
        <v>0</v>
      </c>
      <c r="E125" s="156">
        <f>IF('Parade Entries'!$G124="Just For Fun",'Parade Entries'!G124,0)</f>
        <v>0</v>
      </c>
      <c r="F125" s="156">
        <f>IF('Parade Entries'!$G124="Just For Fun",'Parade Entries'!H124,0)</f>
        <v>0</v>
      </c>
      <c r="G125" s="156">
        <f>IF('Parade Entries'!$G124="Just For Fun",'Parade Entries'!I124,0)</f>
        <v>0</v>
      </c>
      <c r="H125" s="156">
        <f>IF('Parade Entries'!$G124="Just For Fun",'Parade Entries'!J124,0)</f>
        <v>0</v>
      </c>
      <c r="I125" s="268">
        <f>IF('Parade Entries'!$G124="Just For Fun",'Parade Entries'!K124,0)</f>
        <v>0</v>
      </c>
      <c r="J125" s="156">
        <f>IF('Parade Entries'!$G124="Just For Fun",'Parade Entries'!L124,0)</f>
        <v>0</v>
      </c>
      <c r="K125" s="156">
        <f>IF('Parade Entries'!$G124="Just For Fun",'Parade Entries'!M124,0)</f>
        <v>0</v>
      </c>
      <c r="L125" s="156">
        <f>IF('Parade Entries'!$G124="Just For Fun",'Parade Entries'!N124,0)</f>
        <v>0</v>
      </c>
      <c r="M125" s="156">
        <f>IF('Parade Entries'!$G124="Just For Fun",'Parade Entries'!O124,0)</f>
        <v>0</v>
      </c>
      <c r="N125" s="156">
        <f>IF('Parade Entries'!$G124="Just For Fun",'Parade Entries'!P124,0)</f>
        <v>0</v>
      </c>
      <c r="O125" s="156">
        <f>IF('Parade Entries'!$G124="Just For Fun",'Parade Entries'!Q124,0)</f>
        <v>0</v>
      </c>
      <c r="P125" s="156">
        <f>IF('Parade Entries'!$G124="Just For Fun",'Parade Entries'!R124,0)</f>
        <v>0</v>
      </c>
      <c r="Q125" s="156">
        <f>IF('Parade Entries'!$G124="Just For Fun",'Parade Entries'!S124,0)</f>
        <v>0</v>
      </c>
      <c r="R125" s="156">
        <f>IF('Parade Entries'!$G124="Just For Fun",'Parade Entries'!T124,0)</f>
        <v>0</v>
      </c>
      <c r="S125" s="271">
        <f>IF('Parade Entries'!$G124="Just For Fun",'Parade Entries'!U124,0)</f>
        <v>0</v>
      </c>
      <c r="T125" s="271">
        <f>IF('Parade Entries'!$G124="Just For Fun",'Parade Entries'!W124,0)</f>
        <v>0</v>
      </c>
      <c r="U125" s="271">
        <f>IF('Parade Entries'!$G124="Just For Fun",'Parade Entries'!X124,0)</f>
        <v>0</v>
      </c>
      <c r="V125" s="271">
        <f>IF('Parade Entries'!$G124="Just For Fun",'Parade Entries'!V124,0)</f>
        <v>0</v>
      </c>
      <c r="W125" s="272">
        <f>IF('Parade Entries'!$G124="Just For Fun",'Parade Entries'!Y124,0)</f>
        <v>0</v>
      </c>
      <c r="X125" s="271">
        <f>IF('Parade Entries'!$G124="Just For Fun",'Parade Entries'!Z124,0)</f>
        <v>0</v>
      </c>
      <c r="Y125" s="272">
        <f>IF('Parade Entries'!$G124="Just For Fun",'Parade Entries'!AA124,0)</f>
        <v>0</v>
      </c>
      <c r="Z125" s="271">
        <f>IF('Parade Entries'!$G124="Just For Fun",'Parade Entries'!AB124,0)</f>
        <v>0</v>
      </c>
      <c r="AA125" s="272">
        <f>IF('Parade Entries'!$G124="Just For Fun",'Parade Entries'!AC124,0)</f>
        <v>0</v>
      </c>
      <c r="AB125" s="156">
        <f>IF('Parade Entries'!$G124="Just For Fun",'Parade Entries'!AD124,0)</f>
        <v>0</v>
      </c>
      <c r="AC125" s="156">
        <f>IF('Parade Entries'!$G124="Just For Fun",'Parade Entries'!AE124,0)</f>
        <v>0</v>
      </c>
      <c r="AD125" s="156">
        <f>IF('Parade Entries'!$G124="Just For Fun",'Parade Entries'!AF124,0)</f>
        <v>0</v>
      </c>
    </row>
    <row r="126" spans="2:30" ht="18" x14ac:dyDescent="0.25">
      <c r="B126" s="156">
        <f>IF('Parade Entries'!$G125="Just For Fun",'Parade Entries'!B125,0)</f>
        <v>0</v>
      </c>
      <c r="C126" s="233">
        <f>IF('Parade Entries'!$G125="Just For Fun",'Parade Entries'!E125,0)</f>
        <v>0</v>
      </c>
      <c r="D126" s="269">
        <f>IF('Parade Entries'!$G125="Just For Fun",'Parade Entries'!F125,0)</f>
        <v>0</v>
      </c>
      <c r="E126" s="156">
        <f>IF('Parade Entries'!$G125="Just For Fun",'Parade Entries'!G125,0)</f>
        <v>0</v>
      </c>
      <c r="F126" s="156">
        <f>IF('Parade Entries'!$G125="Just For Fun",'Parade Entries'!H125,0)</f>
        <v>0</v>
      </c>
      <c r="G126" s="156">
        <f>IF('Parade Entries'!$G125="Just For Fun",'Parade Entries'!I125,0)</f>
        <v>0</v>
      </c>
      <c r="H126" s="156">
        <f>IF('Parade Entries'!$G125="Just For Fun",'Parade Entries'!J125,0)</f>
        <v>0</v>
      </c>
      <c r="I126" s="268">
        <f>IF('Parade Entries'!$G125="Just For Fun",'Parade Entries'!K125,0)</f>
        <v>0</v>
      </c>
      <c r="J126" s="156">
        <f>IF('Parade Entries'!$G125="Just For Fun",'Parade Entries'!L125,0)</f>
        <v>0</v>
      </c>
      <c r="K126" s="156">
        <f>IF('Parade Entries'!$G125="Just For Fun",'Parade Entries'!M125,0)</f>
        <v>0</v>
      </c>
      <c r="L126" s="156">
        <f>IF('Parade Entries'!$G125="Just For Fun",'Parade Entries'!N125,0)</f>
        <v>0</v>
      </c>
      <c r="M126" s="156">
        <f>IF('Parade Entries'!$G125="Just For Fun",'Parade Entries'!O125,0)</f>
        <v>0</v>
      </c>
      <c r="N126" s="156">
        <f>IF('Parade Entries'!$G125="Just For Fun",'Parade Entries'!P125,0)</f>
        <v>0</v>
      </c>
      <c r="O126" s="156">
        <f>IF('Parade Entries'!$G125="Just For Fun",'Parade Entries'!Q125,0)</f>
        <v>0</v>
      </c>
      <c r="P126" s="156">
        <f>IF('Parade Entries'!$G125="Just For Fun",'Parade Entries'!R125,0)</f>
        <v>0</v>
      </c>
      <c r="Q126" s="156">
        <f>IF('Parade Entries'!$G125="Just For Fun",'Parade Entries'!S125,0)</f>
        <v>0</v>
      </c>
      <c r="R126" s="156">
        <f>IF('Parade Entries'!$G125="Just For Fun",'Parade Entries'!T125,0)</f>
        <v>0</v>
      </c>
      <c r="S126" s="271">
        <f>IF('Parade Entries'!$G125="Just For Fun",'Parade Entries'!U125,0)</f>
        <v>0</v>
      </c>
      <c r="T126" s="271">
        <f>IF('Parade Entries'!$G125="Just For Fun",'Parade Entries'!W125,0)</f>
        <v>0</v>
      </c>
      <c r="U126" s="271">
        <f>IF('Parade Entries'!$G125="Just For Fun",'Parade Entries'!X125,0)</f>
        <v>0</v>
      </c>
      <c r="V126" s="271">
        <f>IF('Parade Entries'!$G125="Just For Fun",'Parade Entries'!V125,0)</f>
        <v>0</v>
      </c>
      <c r="W126" s="272">
        <f>IF('Parade Entries'!$G125="Just For Fun",'Parade Entries'!Y125,0)</f>
        <v>0</v>
      </c>
      <c r="X126" s="271">
        <f>IF('Parade Entries'!$G125="Just For Fun",'Parade Entries'!Z125,0)</f>
        <v>0</v>
      </c>
      <c r="Y126" s="272">
        <f>IF('Parade Entries'!$G125="Just For Fun",'Parade Entries'!AA125,0)</f>
        <v>0</v>
      </c>
      <c r="Z126" s="271">
        <f>IF('Parade Entries'!$G125="Just For Fun",'Parade Entries'!AB125,0)</f>
        <v>0</v>
      </c>
      <c r="AA126" s="272">
        <f>IF('Parade Entries'!$G125="Just For Fun",'Parade Entries'!AC125,0)</f>
        <v>0</v>
      </c>
      <c r="AB126" s="156">
        <f>IF('Parade Entries'!$G125="Just For Fun",'Parade Entries'!AD125,0)</f>
        <v>0</v>
      </c>
      <c r="AC126" s="156">
        <f>IF('Parade Entries'!$G125="Just For Fun",'Parade Entries'!AE125,0)</f>
        <v>0</v>
      </c>
      <c r="AD126" s="156">
        <f>IF('Parade Entries'!$G125="Just For Fun",'Parade Entries'!AF125,0)</f>
        <v>0</v>
      </c>
    </row>
    <row r="127" spans="2:30" ht="18" x14ac:dyDescent="0.25">
      <c r="B127" s="156">
        <f>IF('Parade Entries'!$G127="Just For Fun",'Parade Entries'!B127,0)</f>
        <v>0</v>
      </c>
      <c r="C127" s="233">
        <f>IF('Parade Entries'!$G127="Just For Fun",'Parade Entries'!E127,0)</f>
        <v>0</v>
      </c>
      <c r="D127" s="269">
        <f>IF('Parade Entries'!$G127="Just For Fun",'Parade Entries'!F127,0)</f>
        <v>0</v>
      </c>
      <c r="E127" s="156">
        <f>IF('Parade Entries'!$G127="Just For Fun",'Parade Entries'!G127,0)</f>
        <v>0</v>
      </c>
      <c r="F127" s="156">
        <f>IF('Parade Entries'!$G127="Just For Fun",'Parade Entries'!H127,0)</f>
        <v>0</v>
      </c>
      <c r="G127" s="156">
        <f>IF('Parade Entries'!$G127="Just For Fun",'Parade Entries'!I127,0)</f>
        <v>0</v>
      </c>
      <c r="H127" s="156">
        <f>IF('Parade Entries'!$G127="Just For Fun",'Parade Entries'!J127,0)</f>
        <v>0</v>
      </c>
      <c r="I127" s="268">
        <f>IF('Parade Entries'!$G127="Just For Fun",'Parade Entries'!K127,0)</f>
        <v>0</v>
      </c>
      <c r="J127" s="156">
        <f>IF('Parade Entries'!$G127="Just For Fun",'Parade Entries'!L127,0)</f>
        <v>0</v>
      </c>
      <c r="K127" s="156">
        <f>IF('Parade Entries'!$G127="Just For Fun",'Parade Entries'!M127,0)</f>
        <v>0</v>
      </c>
      <c r="L127" s="156">
        <f>IF('Parade Entries'!$G127="Just For Fun",'Parade Entries'!N127,0)</f>
        <v>0</v>
      </c>
      <c r="M127" s="156">
        <f>IF('Parade Entries'!$G127="Just For Fun",'Parade Entries'!O127,0)</f>
        <v>0</v>
      </c>
      <c r="N127" s="156">
        <f>IF('Parade Entries'!$G127="Just For Fun",'Parade Entries'!P127,0)</f>
        <v>0</v>
      </c>
      <c r="O127" s="156">
        <f>IF('Parade Entries'!$G127="Just For Fun",'Parade Entries'!Q127,0)</f>
        <v>0</v>
      </c>
      <c r="P127" s="156">
        <f>IF('Parade Entries'!$G127="Just For Fun",'Parade Entries'!R127,0)</f>
        <v>0</v>
      </c>
      <c r="Q127" s="156">
        <f>IF('Parade Entries'!$G127="Just For Fun",'Parade Entries'!S127,0)</f>
        <v>0</v>
      </c>
      <c r="R127" s="156">
        <f>IF('Parade Entries'!$G127="Just For Fun",'Parade Entries'!T127,0)</f>
        <v>0</v>
      </c>
      <c r="S127" s="271">
        <f>IF('Parade Entries'!$G127="Just For Fun",'Parade Entries'!U127,0)</f>
        <v>0</v>
      </c>
      <c r="T127" s="271">
        <f>IF('Parade Entries'!$G127="Just For Fun",'Parade Entries'!W127,0)</f>
        <v>0</v>
      </c>
      <c r="U127" s="271">
        <f>IF('Parade Entries'!$G127="Just For Fun",'Parade Entries'!X127,0)</f>
        <v>0</v>
      </c>
      <c r="V127" s="271">
        <f>IF('Parade Entries'!$G127="Just For Fun",'Parade Entries'!V127,0)</f>
        <v>0</v>
      </c>
      <c r="W127" s="272">
        <f>IF('Parade Entries'!$G127="Just For Fun",'Parade Entries'!Y127,0)</f>
        <v>0</v>
      </c>
      <c r="X127" s="271">
        <f>IF('Parade Entries'!$G127="Just For Fun",'Parade Entries'!Z127,0)</f>
        <v>0</v>
      </c>
      <c r="Y127" s="272">
        <f>IF('Parade Entries'!$G127="Just For Fun",'Parade Entries'!AA127,0)</f>
        <v>0</v>
      </c>
      <c r="Z127" s="271">
        <f>IF('Parade Entries'!$G127="Just For Fun",'Parade Entries'!AB127,0)</f>
        <v>0</v>
      </c>
      <c r="AA127" s="272">
        <f>IF('Parade Entries'!$G127="Just For Fun",'Parade Entries'!AC127,0)</f>
        <v>0</v>
      </c>
      <c r="AB127" s="156">
        <f>IF('Parade Entries'!$G127="Just For Fun",'Parade Entries'!AD127,0)</f>
        <v>0</v>
      </c>
      <c r="AC127" s="156">
        <f>IF('Parade Entries'!$G127="Just For Fun",'Parade Entries'!AE127,0)</f>
        <v>0</v>
      </c>
      <c r="AD127" s="156">
        <f>IF('Parade Entries'!$G127="Just For Fun",'Parade Entries'!AF127,0)</f>
        <v>0</v>
      </c>
    </row>
    <row r="128" spans="2:30" ht="18" x14ac:dyDescent="0.25">
      <c r="B128" s="156">
        <f>IF('Parade Entries'!$G130="Just For Fun",'Parade Entries'!B130,0)</f>
        <v>0</v>
      </c>
      <c r="C128" s="233">
        <f>IF('Parade Entries'!$G130="Just For Fun",'Parade Entries'!E130,0)</f>
        <v>0</v>
      </c>
      <c r="D128" s="269">
        <f>IF('Parade Entries'!$G130="Just For Fun",'Parade Entries'!F130,0)</f>
        <v>0</v>
      </c>
      <c r="E128" s="156">
        <f>IF('Parade Entries'!$G130="Just For Fun",'Parade Entries'!G130,0)</f>
        <v>0</v>
      </c>
      <c r="F128" s="156">
        <f>IF('Parade Entries'!$G130="Just For Fun",'Parade Entries'!H130,0)</f>
        <v>0</v>
      </c>
      <c r="G128" s="156">
        <f>IF('Parade Entries'!$G130="Just For Fun",'Parade Entries'!I130,0)</f>
        <v>0</v>
      </c>
      <c r="H128" s="156">
        <f>IF('Parade Entries'!$G130="Just For Fun",'Parade Entries'!J130,0)</f>
        <v>0</v>
      </c>
      <c r="I128" s="268">
        <f>IF('Parade Entries'!$G130="Just For Fun",'Parade Entries'!K130,0)</f>
        <v>0</v>
      </c>
      <c r="J128" s="156">
        <f>IF('Parade Entries'!$G130="Just For Fun",'Parade Entries'!L130,0)</f>
        <v>0</v>
      </c>
      <c r="K128" s="156">
        <f>IF('Parade Entries'!$G130="Just For Fun",'Parade Entries'!M130,0)</f>
        <v>0</v>
      </c>
      <c r="L128" s="156">
        <f>IF('Parade Entries'!$G130="Just For Fun",'Parade Entries'!N130,0)</f>
        <v>0</v>
      </c>
      <c r="M128" s="156">
        <f>IF('Parade Entries'!$G130="Just For Fun",'Parade Entries'!O130,0)</f>
        <v>0</v>
      </c>
      <c r="N128" s="156">
        <f>IF('Parade Entries'!$G130="Just For Fun",'Parade Entries'!P130,0)</f>
        <v>0</v>
      </c>
      <c r="O128" s="156">
        <f>IF('Parade Entries'!$G130="Just For Fun",'Parade Entries'!Q130,0)</f>
        <v>0</v>
      </c>
      <c r="P128" s="156">
        <f>IF('Parade Entries'!$G130="Just For Fun",'Parade Entries'!R130,0)</f>
        <v>0</v>
      </c>
      <c r="Q128" s="156">
        <f>IF('Parade Entries'!$G130="Just For Fun",'Parade Entries'!S130,0)</f>
        <v>0</v>
      </c>
      <c r="R128" s="156">
        <f>IF('Parade Entries'!$G130="Just For Fun",'Parade Entries'!T130,0)</f>
        <v>0</v>
      </c>
      <c r="S128" s="271">
        <f>IF('Parade Entries'!$G130="Just For Fun",'Parade Entries'!U130,0)</f>
        <v>0</v>
      </c>
      <c r="T128" s="271">
        <f>IF('Parade Entries'!$G130="Just For Fun",'Parade Entries'!W130,0)</f>
        <v>0</v>
      </c>
      <c r="U128" s="271">
        <f>IF('Parade Entries'!$G130="Just For Fun",'Parade Entries'!X130,0)</f>
        <v>0</v>
      </c>
      <c r="V128" s="271">
        <f>IF('Parade Entries'!$G130="Just For Fun",'Parade Entries'!V130,0)</f>
        <v>0</v>
      </c>
      <c r="W128" s="272">
        <f>IF('Parade Entries'!$G130="Just For Fun",'Parade Entries'!Y130,0)</f>
        <v>0</v>
      </c>
      <c r="X128" s="271">
        <f>IF('Parade Entries'!$G130="Just For Fun",'Parade Entries'!Z130,0)</f>
        <v>0</v>
      </c>
      <c r="Y128" s="272">
        <f>IF('Parade Entries'!$G130="Just For Fun",'Parade Entries'!AA130,0)</f>
        <v>0</v>
      </c>
      <c r="Z128" s="271">
        <f>IF('Parade Entries'!$G130="Just For Fun",'Parade Entries'!AB130,0)</f>
        <v>0</v>
      </c>
      <c r="AA128" s="272">
        <f>IF('Parade Entries'!$G130="Just For Fun",'Parade Entries'!AC130,0)</f>
        <v>0</v>
      </c>
      <c r="AB128" s="156">
        <f>IF('Parade Entries'!$G130="Just For Fun",'Parade Entries'!AD130,0)</f>
        <v>0</v>
      </c>
      <c r="AC128" s="156">
        <f>IF('Parade Entries'!$G130="Just For Fun",'Parade Entries'!AE130,0)</f>
        <v>0</v>
      </c>
      <c r="AD128" s="156">
        <f>IF('Parade Entries'!$G130="Just For Fun",'Parade Entries'!AF130,0)</f>
        <v>0</v>
      </c>
    </row>
    <row r="129" spans="2:26" ht="18" x14ac:dyDescent="0.25">
      <c r="B129" s="156">
        <f>IF('Parade Entries'!$G131="Just For Fun",'Parade Entries'!B131,0)</f>
        <v>0</v>
      </c>
      <c r="C129" s="233">
        <f>IF('Parade Entries'!$G131="Just For Fun",'Parade Entries'!E131,0)</f>
        <v>0</v>
      </c>
      <c r="D129" s="269">
        <f>IF('Parade Entries'!$G131="Just For Fun",'Parade Entries'!F131,0)</f>
        <v>0</v>
      </c>
      <c r="E129" s="156">
        <f>IF('Parade Entries'!$G131="Just For Fun",'Parade Entries'!G131,0)</f>
        <v>0</v>
      </c>
      <c r="F129" s="156">
        <f>IF('Parade Entries'!$G131="Just For Fun",'Parade Entries'!H131,0)</f>
        <v>0</v>
      </c>
      <c r="G129" s="156">
        <f>IF('Parade Entries'!$G131="Just For Fun",'Parade Entries'!I131,0)</f>
        <v>0</v>
      </c>
      <c r="H129" s="156">
        <f>IF('Parade Entries'!$G131="Just For Fun",'Parade Entries'!J131,0)</f>
        <v>0</v>
      </c>
      <c r="I129" s="268">
        <f>IF('Parade Entries'!$G131="Just For Fun",'Parade Entries'!K131,0)</f>
        <v>0</v>
      </c>
      <c r="J129" s="156">
        <f>IF('Parade Entries'!$G131="Just For Fun",'Parade Entries'!L131,0)</f>
        <v>0</v>
      </c>
      <c r="K129" s="119">
        <f>SUM(K1:K127)</f>
        <v>36</v>
      </c>
      <c r="L129" s="119"/>
      <c r="M129" s="119"/>
      <c r="N129" s="159"/>
      <c r="O129" s="119">
        <f t="shared" ref="O129:P129" si="0">SUM(O1:O127)</f>
        <v>2</v>
      </c>
      <c r="P129" s="119">
        <f t="shared" si="0"/>
        <v>1</v>
      </c>
      <c r="Q129" s="119"/>
      <c r="R129" s="178"/>
      <c r="S129" s="119">
        <f>SUM(S1:S127)</f>
        <v>200</v>
      </c>
      <c r="T129" s="119">
        <f>SUM(T1:T127)</f>
        <v>190.6</v>
      </c>
      <c r="U129" s="119">
        <f>SUM(U1:U127)</f>
        <v>0</v>
      </c>
      <c r="V129" s="119">
        <f>SUM(V1:V127)</f>
        <v>6.4</v>
      </c>
      <c r="X129" s="119">
        <f>SUM(X1:X127)</f>
        <v>3</v>
      </c>
      <c r="Z129" s="119">
        <f>SUM(Z1:Z127)</f>
        <v>9.4</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00AB3-5CD3-47E2-A099-ADAE84A0716F}">
  <dimension ref="B3:L31"/>
  <sheetViews>
    <sheetView topLeftCell="A21" zoomScale="115" zoomScaleNormal="115" workbookViewId="0">
      <selection activeCell="F28" sqref="F28"/>
    </sheetView>
  </sheetViews>
  <sheetFormatPr defaultRowHeight="15" x14ac:dyDescent="0.2"/>
  <cols>
    <col min="8" max="8" width="8.88671875" customWidth="1"/>
    <col min="9" max="9" width="7.88671875" customWidth="1"/>
    <col min="10" max="10" width="27.88671875" customWidth="1"/>
    <col min="11" max="11" width="18.109375" customWidth="1"/>
    <col min="12" max="12" width="19.88671875" customWidth="1"/>
    <col min="13" max="13" width="9.109375" bestFit="1" customWidth="1"/>
  </cols>
  <sheetData>
    <row r="3" spans="2:12" ht="18" x14ac:dyDescent="0.2">
      <c r="B3" s="18"/>
      <c r="C3" s="53"/>
      <c r="D3" s="33"/>
      <c r="E3" s="11"/>
      <c r="F3" s="11"/>
      <c r="G3" s="11"/>
      <c r="H3" s="46"/>
      <c r="I3" s="17"/>
      <c r="J3" s="18"/>
      <c r="K3" s="8"/>
      <c r="L3" s="6"/>
    </row>
    <row r="4" spans="2:12" ht="18" x14ac:dyDescent="0.2">
      <c r="B4" s="18"/>
      <c r="C4" s="53"/>
      <c r="D4" s="33"/>
      <c r="E4" s="11"/>
      <c r="F4" s="11"/>
      <c r="G4" s="11"/>
      <c r="H4" s="46"/>
      <c r="I4" s="17"/>
      <c r="J4" s="18"/>
      <c r="K4" s="8"/>
      <c r="L4" s="6"/>
    </row>
    <row r="5" spans="2:12" ht="18" x14ac:dyDescent="0.2">
      <c r="B5" s="18"/>
      <c r="C5" s="53"/>
      <c r="D5" s="33"/>
      <c r="E5" s="11"/>
      <c r="F5" s="11"/>
      <c r="G5" s="11"/>
      <c r="H5" s="46"/>
      <c r="I5" s="17"/>
      <c r="J5" s="18"/>
      <c r="K5" s="8"/>
      <c r="L5" s="6"/>
    </row>
    <row r="6" spans="2:12" ht="18" x14ac:dyDescent="0.2">
      <c r="B6" s="18"/>
      <c r="C6" s="53"/>
      <c r="D6" s="33"/>
      <c r="E6" s="11"/>
      <c r="F6" s="11"/>
      <c r="G6" s="11"/>
      <c r="H6" s="46"/>
      <c r="I6" s="17"/>
      <c r="J6" s="18"/>
      <c r="K6" s="8"/>
      <c r="L6" s="6"/>
    </row>
    <row r="7" spans="2:12" ht="18" x14ac:dyDescent="0.2">
      <c r="B7" s="18"/>
      <c r="C7" s="53"/>
      <c r="D7" s="33"/>
      <c r="E7" s="11"/>
      <c r="F7" s="11"/>
      <c r="G7" s="11"/>
      <c r="H7" s="46"/>
      <c r="I7" s="17"/>
      <c r="J7" s="18"/>
      <c r="K7" s="8"/>
      <c r="L7" s="6"/>
    </row>
    <row r="8" spans="2:12" ht="18" x14ac:dyDescent="0.2">
      <c r="B8" s="18"/>
      <c r="C8" s="53"/>
      <c r="D8" s="33"/>
      <c r="E8" s="11"/>
      <c r="F8" s="11"/>
      <c r="G8" s="11"/>
      <c r="H8" s="46"/>
      <c r="I8" s="17"/>
      <c r="J8" s="18"/>
      <c r="K8" s="8"/>
      <c r="L8" s="6"/>
    </row>
    <row r="9" spans="2:12" ht="18" x14ac:dyDescent="0.2">
      <c r="B9" s="18"/>
      <c r="C9" s="53"/>
      <c r="D9" s="33"/>
      <c r="E9" s="11"/>
      <c r="F9" s="11"/>
      <c r="G9" s="11"/>
      <c r="H9" s="46"/>
      <c r="L9" s="6"/>
    </row>
    <row r="10" spans="2:12" ht="18" x14ac:dyDescent="0.2">
      <c r="B10" s="18"/>
      <c r="C10" s="53"/>
      <c r="D10" s="33"/>
      <c r="E10" s="11"/>
      <c r="F10" s="11"/>
      <c r="G10" s="11"/>
      <c r="H10" s="46"/>
      <c r="L10" s="6"/>
    </row>
    <row r="11" spans="2:12" ht="18" x14ac:dyDescent="0.2">
      <c r="B11" s="18"/>
      <c r="C11" s="53"/>
      <c r="D11" s="33"/>
      <c r="E11" s="11"/>
      <c r="F11" s="11"/>
      <c r="G11" s="11"/>
      <c r="H11" s="46"/>
      <c r="L11" s="6"/>
    </row>
    <row r="12" spans="2:12" ht="18" x14ac:dyDescent="0.2">
      <c r="B12" s="18"/>
      <c r="C12" s="53"/>
      <c r="D12" s="33"/>
      <c r="E12" s="11"/>
      <c r="F12" s="11"/>
      <c r="G12" s="11"/>
      <c r="H12" s="46"/>
      <c r="L12" s="6"/>
    </row>
    <row r="13" spans="2:12" ht="18" x14ac:dyDescent="0.2">
      <c r="B13" s="18"/>
      <c r="C13" s="53"/>
      <c r="D13" s="33"/>
      <c r="E13" s="11"/>
      <c r="F13" s="11"/>
      <c r="G13" s="11"/>
      <c r="H13" s="46"/>
      <c r="L13" s="6"/>
    </row>
    <row r="14" spans="2:12" ht="18" x14ac:dyDescent="0.2">
      <c r="B14" s="18"/>
      <c r="C14" s="53"/>
      <c r="D14" s="33"/>
      <c r="E14" s="11"/>
      <c r="F14" s="11"/>
      <c r="G14" s="11"/>
      <c r="H14" s="46"/>
      <c r="L14" s="6"/>
    </row>
    <row r="15" spans="2:12" ht="18" x14ac:dyDescent="0.2">
      <c r="B15" s="18"/>
      <c r="C15" s="53"/>
      <c r="D15" s="33"/>
      <c r="E15" s="11"/>
      <c r="F15" s="11"/>
      <c r="G15" s="11"/>
      <c r="H15" s="46"/>
      <c r="L15" s="6"/>
    </row>
    <row r="16" spans="2:12" ht="18" x14ac:dyDescent="0.2">
      <c r="B16" s="18"/>
      <c r="C16" s="53"/>
      <c r="D16" s="33"/>
      <c r="E16" s="11"/>
      <c r="F16" s="11"/>
      <c r="G16" s="11"/>
      <c r="H16" s="46"/>
      <c r="J16" s="114" t="s">
        <v>11</v>
      </c>
      <c r="K16" s="157">
        <f>'Parade Entries'!X131*-1</f>
        <v>-27.549999999999997</v>
      </c>
      <c r="L16" s="6"/>
    </row>
    <row r="17" spans="2:12" ht="18" x14ac:dyDescent="0.2">
      <c r="B17" s="18"/>
      <c r="C17" s="53"/>
      <c r="D17" s="33"/>
      <c r="E17" s="11"/>
      <c r="F17" s="11"/>
      <c r="G17" s="11"/>
      <c r="H17" s="46"/>
      <c r="J17" s="114" t="s">
        <v>679</v>
      </c>
      <c r="K17" s="157">
        <f>'Parade Entries'!V131*-1</f>
        <v>-481.2</v>
      </c>
      <c r="L17" s="6"/>
    </row>
    <row r="18" spans="2:12" ht="18" x14ac:dyDescent="0.2">
      <c r="B18" s="18"/>
      <c r="C18" s="53"/>
      <c r="D18" s="33"/>
      <c r="E18" s="11"/>
      <c r="F18" s="11"/>
      <c r="G18" s="11"/>
      <c r="H18" s="46"/>
      <c r="J18" s="114" t="s">
        <v>754</v>
      </c>
      <c r="K18" s="157">
        <f>'Parade Entries'!Z131*-1</f>
        <v>-242.25</v>
      </c>
      <c r="L18" s="6"/>
    </row>
    <row r="19" spans="2:12" ht="18" x14ac:dyDescent="0.25">
      <c r="B19" s="18"/>
      <c r="C19" s="53"/>
      <c r="D19" s="33"/>
      <c r="E19" s="11"/>
      <c r="F19" s="11"/>
      <c r="G19" s="11"/>
      <c r="H19" s="46"/>
      <c r="J19" s="244" t="s">
        <v>678</v>
      </c>
      <c r="K19" s="157">
        <f>'Parade Entries'!AB131*-1</f>
        <v>-751.00000000000023</v>
      </c>
      <c r="L19" s="6"/>
    </row>
    <row r="20" spans="2:12" ht="18" x14ac:dyDescent="0.2">
      <c r="B20" s="18"/>
      <c r="C20" s="53"/>
      <c r="D20" s="33"/>
      <c r="E20" s="11"/>
      <c r="F20" s="11"/>
      <c r="G20" s="11"/>
      <c r="H20" s="46"/>
      <c r="L20" s="6"/>
    </row>
    <row r="21" spans="2:12" ht="18" x14ac:dyDescent="0.2">
      <c r="B21" s="18"/>
      <c r="C21" s="53"/>
      <c r="D21" s="33"/>
      <c r="E21" s="11"/>
      <c r="F21" s="11"/>
      <c r="G21" s="11"/>
      <c r="H21" s="46"/>
      <c r="J21" s="177" t="s">
        <v>310</v>
      </c>
      <c r="K21" s="18"/>
      <c r="L21" s="6"/>
    </row>
    <row r="22" spans="2:12" ht="15.75" x14ac:dyDescent="0.25">
      <c r="B22" s="18"/>
      <c r="E22" s="99" t="s">
        <v>4</v>
      </c>
      <c r="F22" s="103">
        <f>COUNTIF('Parade Entries'!G7:G131,"Charity")</f>
        <v>45</v>
      </c>
      <c r="G22" s="11"/>
      <c r="H22" s="110"/>
      <c r="J22" t="s">
        <v>279</v>
      </c>
      <c r="K22" s="113">
        <f>'Parade Entries'!W131</f>
        <v>18848.999999999996</v>
      </c>
    </row>
    <row r="23" spans="2:12" ht="15.75" x14ac:dyDescent="0.25">
      <c r="B23" s="18"/>
      <c r="E23" s="100" t="s">
        <v>6</v>
      </c>
      <c r="F23" s="101">
        <f>COUNTIF('FOOD TRUCKS'!D2:D15,"Food Truck")</f>
        <v>7</v>
      </c>
      <c r="G23" s="11"/>
      <c r="H23" s="110"/>
      <c r="J23" s="114" t="s">
        <v>62</v>
      </c>
      <c r="K23" s="113">
        <f>'Parade Entries'!AF131</f>
        <v>3850</v>
      </c>
      <c r="L23" s="6"/>
    </row>
    <row r="24" spans="2:12" ht="15.75" x14ac:dyDescent="0.25">
      <c r="E24" s="102" t="s">
        <v>3</v>
      </c>
      <c r="F24" s="103">
        <f>COUNTIF('Parade Entries'!G7:G131,"Commercial")</f>
        <v>39</v>
      </c>
      <c r="H24" s="110"/>
      <c r="J24" s="114" t="s">
        <v>67</v>
      </c>
      <c r="K24" s="113">
        <f>'2026 SPONSORS'!C24</f>
        <v>8360</v>
      </c>
    </row>
    <row r="25" spans="2:12" ht="15.75" x14ac:dyDescent="0.25">
      <c r="E25" s="104" t="s">
        <v>5</v>
      </c>
      <c r="F25" s="105">
        <f>COUNTIF('Parade Entries'!G7:G131,"Political")</f>
        <v>12</v>
      </c>
      <c r="H25" s="110"/>
    </row>
    <row r="26" spans="2:12" ht="15.75" x14ac:dyDescent="0.25">
      <c r="E26" s="106" t="s">
        <v>37</v>
      </c>
      <c r="F26" s="107">
        <f>COUNTIF('2026 SPONSORS'!F3:F22,"Sponsor")</f>
        <v>6</v>
      </c>
      <c r="H26" s="110"/>
      <c r="J26" s="114" t="s">
        <v>280</v>
      </c>
      <c r="K26" s="113">
        <f>SUM(K22:K24)</f>
        <v>31058.999999999996</v>
      </c>
    </row>
    <row r="27" spans="2:12" ht="15.75" x14ac:dyDescent="0.25">
      <c r="E27" s="108" t="s">
        <v>24</v>
      </c>
      <c r="F27" s="109">
        <f>COUNTIF('Parade Entries'!G7:G131,"Marching*")</f>
        <v>7</v>
      </c>
      <c r="H27" s="110"/>
    </row>
    <row r="28" spans="2:12" ht="15.75" x14ac:dyDescent="0.25">
      <c r="E28" s="108" t="s">
        <v>465</v>
      </c>
      <c r="F28" s="109">
        <f>COUNTIF('Parade Entries'!G7:G131,"Section*")</f>
        <v>7</v>
      </c>
      <c r="H28" s="111"/>
    </row>
    <row r="29" spans="2:12" ht="15.75" x14ac:dyDescent="0.25">
      <c r="E29" s="243" t="s">
        <v>677</v>
      </c>
      <c r="F29" s="109">
        <f>COUNTIF('Parade Entries'!G7:G131,"Just*")</f>
        <v>2</v>
      </c>
      <c r="H29" s="112"/>
      <c r="I29" s="114"/>
      <c r="J29" s="113"/>
    </row>
    <row r="30" spans="2:12" ht="15.75" x14ac:dyDescent="0.25">
      <c r="E30" s="109"/>
      <c r="F30" s="115"/>
    </row>
    <row r="31" spans="2:12" ht="15.75" x14ac:dyDescent="0.25">
      <c r="E31" s="109" t="s">
        <v>22</v>
      </c>
      <c r="F31" s="115">
        <f>SUM(F22:F29)</f>
        <v>125</v>
      </c>
    </row>
  </sheetData>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C3757-D412-421F-AD85-7F40DC81A8AB}">
  <dimension ref="C5:M34"/>
  <sheetViews>
    <sheetView topLeftCell="D21" zoomScale="115" zoomScaleNormal="115" workbookViewId="0">
      <selection activeCell="C20" sqref="C20"/>
    </sheetView>
  </sheetViews>
  <sheetFormatPr defaultRowHeight="15" x14ac:dyDescent="0.2"/>
  <sheetData>
    <row r="5" spans="3:13" ht="18" x14ac:dyDescent="0.2">
      <c r="C5" s="18"/>
      <c r="D5" s="53"/>
      <c r="E5" s="33"/>
      <c r="F5" s="11"/>
      <c r="G5" s="11"/>
      <c r="H5" s="11"/>
      <c r="I5" s="46"/>
      <c r="J5" s="17"/>
      <c r="K5" s="18"/>
      <c r="L5" s="8"/>
      <c r="M5" s="6"/>
    </row>
    <row r="6" spans="3:13" ht="18" x14ac:dyDescent="0.2">
      <c r="C6" s="18"/>
      <c r="D6" s="53"/>
      <c r="E6" s="33"/>
      <c r="F6" s="11"/>
      <c r="G6" s="11"/>
      <c r="H6" s="11"/>
      <c r="I6" s="46"/>
      <c r="J6" s="17"/>
      <c r="K6" s="18"/>
      <c r="L6" s="8"/>
      <c r="M6" s="6"/>
    </row>
    <row r="7" spans="3:13" ht="18" x14ac:dyDescent="0.2">
      <c r="C7" s="18"/>
      <c r="D7" s="53"/>
      <c r="E7" s="33"/>
      <c r="F7" s="11"/>
      <c r="G7" s="11"/>
      <c r="H7" s="11"/>
      <c r="I7" s="46"/>
      <c r="J7" s="17"/>
      <c r="K7" s="18"/>
      <c r="L7" s="8"/>
      <c r="M7" s="6"/>
    </row>
    <row r="8" spans="3:13" ht="18" x14ac:dyDescent="0.2">
      <c r="C8" s="18"/>
      <c r="D8" s="53"/>
      <c r="E8" s="33"/>
      <c r="F8" s="11"/>
      <c r="G8" s="11"/>
      <c r="H8" s="11"/>
      <c r="I8" s="46"/>
      <c r="J8" s="17"/>
      <c r="K8" s="18"/>
      <c r="L8" s="8"/>
      <c r="M8" s="6"/>
    </row>
    <row r="9" spans="3:13" ht="18" x14ac:dyDescent="0.2">
      <c r="C9" s="18"/>
      <c r="D9" s="53"/>
      <c r="E9" s="33"/>
      <c r="F9" s="11"/>
      <c r="G9" s="11"/>
      <c r="H9" s="11"/>
      <c r="I9" s="46"/>
      <c r="J9" s="17"/>
      <c r="K9" s="18"/>
      <c r="L9" s="8"/>
      <c r="M9" s="6"/>
    </row>
    <row r="10" spans="3:13" ht="18" x14ac:dyDescent="0.2">
      <c r="C10" s="18"/>
      <c r="D10" s="53"/>
      <c r="E10" s="33"/>
      <c r="F10" s="11"/>
      <c r="G10" s="11"/>
      <c r="H10" s="11"/>
      <c r="I10" s="46"/>
      <c r="J10" s="17"/>
      <c r="K10" s="18"/>
      <c r="L10" s="8"/>
      <c r="M10" s="6"/>
    </row>
    <row r="11" spans="3:13" ht="18" x14ac:dyDescent="0.2">
      <c r="C11" s="18"/>
      <c r="D11" s="53"/>
      <c r="E11" s="33"/>
      <c r="F11" s="11"/>
      <c r="G11" s="11"/>
      <c r="H11" s="11"/>
      <c r="I11" s="46"/>
      <c r="M11" s="6"/>
    </row>
    <row r="12" spans="3:13" ht="18" x14ac:dyDescent="0.2">
      <c r="C12" s="18"/>
      <c r="D12" s="53"/>
      <c r="E12" s="33"/>
      <c r="F12" s="11"/>
      <c r="G12" s="11"/>
      <c r="H12" s="11"/>
      <c r="I12" s="46"/>
      <c r="M12" s="6"/>
    </row>
    <row r="13" spans="3:13" ht="18" x14ac:dyDescent="0.2">
      <c r="C13" s="18"/>
      <c r="D13" s="53"/>
      <c r="E13" s="33"/>
      <c r="F13" s="11"/>
      <c r="G13" s="11"/>
      <c r="H13" s="11"/>
      <c r="I13" s="46"/>
      <c r="M13" s="6"/>
    </row>
    <row r="14" spans="3:13" ht="18" x14ac:dyDescent="0.2">
      <c r="C14" s="18"/>
      <c r="D14" s="53"/>
      <c r="E14" s="33"/>
      <c r="F14" s="11"/>
      <c r="G14" s="11"/>
      <c r="H14" s="11"/>
      <c r="I14" s="46"/>
      <c r="M14" s="6"/>
    </row>
    <row r="15" spans="3:13" ht="18" x14ac:dyDescent="0.2">
      <c r="C15" s="18"/>
      <c r="D15" s="53"/>
      <c r="E15" s="33"/>
      <c r="F15" s="11"/>
      <c r="G15" s="11"/>
      <c r="H15" s="11"/>
      <c r="I15" s="46"/>
      <c r="M15" s="6"/>
    </row>
    <row r="16" spans="3:13" ht="18" x14ac:dyDescent="0.2">
      <c r="C16" s="18"/>
      <c r="D16" s="53"/>
      <c r="E16" s="33"/>
      <c r="F16" s="11"/>
      <c r="G16" s="11"/>
      <c r="H16" s="11"/>
      <c r="I16" s="46"/>
      <c r="M16" s="6"/>
    </row>
    <row r="17" spans="3:13" ht="18" x14ac:dyDescent="0.2">
      <c r="C17" s="18"/>
      <c r="D17" s="53"/>
      <c r="E17" s="33"/>
      <c r="F17" s="11"/>
      <c r="G17" s="11"/>
      <c r="H17" s="11"/>
      <c r="I17" s="46"/>
      <c r="M17" s="6"/>
    </row>
    <row r="18" spans="3:13" ht="18" x14ac:dyDescent="0.2">
      <c r="C18" s="18"/>
      <c r="D18" s="53"/>
      <c r="E18" s="33"/>
      <c r="F18" s="11"/>
      <c r="G18" s="11"/>
      <c r="H18" s="11"/>
      <c r="I18" s="46"/>
      <c r="M18" s="6"/>
    </row>
    <row r="19" spans="3:13" ht="18" x14ac:dyDescent="0.2">
      <c r="C19" s="18"/>
      <c r="D19" s="53"/>
      <c r="E19" s="33"/>
      <c r="F19" s="11"/>
      <c r="G19" s="11"/>
      <c r="H19" s="11"/>
      <c r="I19" s="46"/>
      <c r="M19" s="6"/>
    </row>
    <row r="20" spans="3:13" ht="18" x14ac:dyDescent="0.2">
      <c r="C20" s="18"/>
      <c r="D20" s="53"/>
      <c r="E20" s="33"/>
      <c r="F20" s="11"/>
      <c r="G20" s="11"/>
      <c r="H20" s="11"/>
      <c r="I20" s="46"/>
      <c r="M20" s="6"/>
    </row>
    <row r="21" spans="3:13" ht="18" x14ac:dyDescent="0.2">
      <c r="C21" s="18"/>
      <c r="D21" s="53"/>
      <c r="E21" s="33"/>
      <c r="F21" s="11"/>
      <c r="G21" s="11"/>
      <c r="H21" s="11"/>
      <c r="I21" s="46"/>
      <c r="J21" s="17"/>
      <c r="K21" s="18"/>
      <c r="L21" s="8"/>
      <c r="M21" s="6"/>
    </row>
    <row r="22" spans="3:13" ht="18" x14ac:dyDescent="0.2">
      <c r="C22" s="18"/>
      <c r="D22" s="53"/>
      <c r="E22" s="33"/>
      <c r="F22" s="11"/>
      <c r="G22" s="11"/>
      <c r="H22" s="11"/>
      <c r="I22" s="46"/>
      <c r="J22" s="17"/>
      <c r="K22" s="18"/>
      <c r="L22" s="8"/>
      <c r="M22" s="6"/>
    </row>
    <row r="23" spans="3:13" ht="18" x14ac:dyDescent="0.2">
      <c r="C23" s="18"/>
      <c r="D23" s="53"/>
      <c r="E23" s="33"/>
      <c r="F23" s="11"/>
      <c r="G23" s="11"/>
      <c r="H23" s="11"/>
      <c r="I23" s="46"/>
      <c r="J23" s="17"/>
      <c r="K23" s="18"/>
      <c r="L23" s="8"/>
      <c r="M23" s="6"/>
    </row>
    <row r="24" spans="3:13" ht="15.75" x14ac:dyDescent="0.25">
      <c r="C24" s="18"/>
      <c r="D24" s="53"/>
      <c r="F24" s="99" t="s">
        <v>4</v>
      </c>
      <c r="G24" s="103">
        <f>'Charities Only'!K129</f>
        <v>906</v>
      </c>
      <c r="H24" s="95">
        <v>906</v>
      </c>
      <c r="I24" s="110"/>
      <c r="K24" s="113"/>
      <c r="M24" s="6"/>
    </row>
    <row r="25" spans="3:13" ht="15.75" x14ac:dyDescent="0.25">
      <c r="C25" s="18"/>
      <c r="D25" s="53"/>
      <c r="F25" s="102" t="s">
        <v>3</v>
      </c>
      <c r="G25" s="245">
        <f>'Commercial Only'!K129</f>
        <v>730</v>
      </c>
      <c r="H25" s="95">
        <v>702</v>
      </c>
      <c r="I25" s="110"/>
      <c r="J25" s="114"/>
      <c r="K25" s="113"/>
      <c r="M25" s="6"/>
    </row>
    <row r="26" spans="3:13" ht="15.75" x14ac:dyDescent="0.25">
      <c r="F26" s="104" t="s">
        <v>5</v>
      </c>
      <c r="G26" s="245">
        <f>'Political only'!K129</f>
        <v>280</v>
      </c>
      <c r="H26">
        <v>280</v>
      </c>
      <c r="I26" s="110"/>
      <c r="J26" s="114"/>
      <c r="K26" s="113"/>
    </row>
    <row r="27" spans="3:13" ht="15.75" x14ac:dyDescent="0.25">
      <c r="F27" s="108" t="s">
        <v>24</v>
      </c>
      <c r="G27" s="245">
        <f>'Marching Band only '!K129</f>
        <v>461</v>
      </c>
      <c r="H27">
        <v>461</v>
      </c>
      <c r="I27" s="110"/>
      <c r="J27" s="114"/>
      <c r="K27" s="113"/>
    </row>
    <row r="28" spans="3:13" ht="15.75" x14ac:dyDescent="0.25">
      <c r="F28" s="108" t="s">
        <v>523</v>
      </c>
      <c r="G28" s="245">
        <f>'Just For Fun only'!K129</f>
        <v>36</v>
      </c>
      <c r="H28">
        <v>44</v>
      </c>
      <c r="I28" s="110"/>
      <c r="J28" s="114"/>
      <c r="K28" s="113"/>
    </row>
    <row r="29" spans="3:13" ht="15.75" x14ac:dyDescent="0.25">
      <c r="F29" s="108" t="s">
        <v>465</v>
      </c>
      <c r="G29" s="245">
        <f>'Section A only'!K129</f>
        <v>142</v>
      </c>
      <c r="H29">
        <v>142</v>
      </c>
      <c r="I29" s="110"/>
      <c r="J29" s="114"/>
      <c r="K29" s="113"/>
    </row>
    <row r="30" spans="3:13" x14ac:dyDescent="0.2">
      <c r="I30" s="110"/>
    </row>
    <row r="31" spans="3:13" ht="15.75" x14ac:dyDescent="0.25">
      <c r="F31" s="109" t="s">
        <v>22</v>
      </c>
      <c r="G31" s="115">
        <f>SUM(G24:G29)</f>
        <v>2555</v>
      </c>
      <c r="H31" s="115">
        <v>2535</v>
      </c>
      <c r="I31" s="110"/>
      <c r="J31" s="114"/>
      <c r="K31" s="113"/>
    </row>
    <row r="32" spans="3:13" ht="15.75" x14ac:dyDescent="0.25">
      <c r="F32" s="17"/>
      <c r="G32" s="109"/>
      <c r="I32" s="111"/>
    </row>
    <row r="33" spans="5:11" x14ac:dyDescent="0.2">
      <c r="I33" s="112"/>
      <c r="J33" s="114"/>
      <c r="K33" s="113"/>
    </row>
    <row r="34" spans="5:11" x14ac:dyDescent="0.2">
      <c r="E34" s="17"/>
      <c r="F34" s="18"/>
      <c r="G34" s="8"/>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1F69-5FA5-4D88-AEDC-01BD659B2C3C}">
  <dimension ref="A2"/>
  <sheetViews>
    <sheetView topLeftCell="A3" workbookViewId="0">
      <selection activeCell="A8" sqref="A8"/>
    </sheetView>
  </sheetViews>
  <sheetFormatPr defaultRowHeight="15" x14ac:dyDescent="0.2"/>
  <cols>
    <col min="1" max="1" width="153.5546875" customWidth="1"/>
  </cols>
  <sheetData>
    <row r="2" spans="1:1" ht="18.75" customHeight="1" x14ac:dyDescent="0.2">
      <c r="A2" s="119"/>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5B377-091C-4807-8A5E-95F78BE3D952}">
  <dimension ref="A1:F107"/>
  <sheetViews>
    <sheetView topLeftCell="A34" zoomScale="130" zoomScaleNormal="130" workbookViewId="0">
      <selection activeCell="A40" sqref="A40"/>
    </sheetView>
  </sheetViews>
  <sheetFormatPr defaultRowHeight="15" x14ac:dyDescent="0.2"/>
  <cols>
    <col min="1" max="1" width="72.44140625" style="125" customWidth="1"/>
    <col min="2" max="2" width="8.88671875" style="119"/>
    <col min="3" max="3" width="15.5546875" style="119" customWidth="1"/>
    <col min="5" max="5" width="55.88671875" style="158" customWidth="1"/>
  </cols>
  <sheetData>
    <row r="1" spans="1:6" ht="15.75" thickBot="1" x14ac:dyDescent="0.25"/>
    <row r="2" spans="1:6" ht="20.100000000000001" customHeight="1" thickTop="1" x14ac:dyDescent="0.2">
      <c r="A2" s="130" t="s">
        <v>112</v>
      </c>
      <c r="B2" s="120" t="s">
        <v>113</v>
      </c>
      <c r="C2" s="116">
        <v>2</v>
      </c>
      <c r="F2" s="158"/>
    </row>
    <row r="3" spans="1:6" ht="20.100000000000001" customHeight="1" x14ac:dyDescent="0.25">
      <c r="A3" s="131" t="s">
        <v>211</v>
      </c>
      <c r="B3" s="121" t="s">
        <v>113</v>
      </c>
      <c r="C3" s="117">
        <v>3</v>
      </c>
      <c r="E3" s="132" t="s">
        <v>276</v>
      </c>
      <c r="F3" t="s">
        <v>296</v>
      </c>
    </row>
    <row r="4" spans="1:6" ht="20.100000000000001" customHeight="1" x14ac:dyDescent="0.2">
      <c r="A4" s="131" t="s">
        <v>222</v>
      </c>
      <c r="B4" s="121" t="s">
        <v>113</v>
      </c>
      <c r="C4" s="117">
        <v>1</v>
      </c>
    </row>
    <row r="5" spans="1:6" ht="20.100000000000001" customHeight="1" x14ac:dyDescent="0.2">
      <c r="A5" s="131" t="s">
        <v>217</v>
      </c>
      <c r="B5" s="121" t="s">
        <v>218</v>
      </c>
      <c r="C5" s="117">
        <v>4</v>
      </c>
    </row>
    <row r="6" spans="1:6" ht="20.100000000000001" customHeight="1" x14ac:dyDescent="0.2">
      <c r="A6" s="123" t="s">
        <v>221</v>
      </c>
      <c r="B6" s="121" t="s">
        <v>218</v>
      </c>
      <c r="C6" s="117">
        <v>5</v>
      </c>
    </row>
    <row r="7" spans="1:6" ht="20.100000000000001" customHeight="1" x14ac:dyDescent="0.2">
      <c r="A7" s="131" t="s">
        <v>215</v>
      </c>
      <c r="B7" s="121" t="s">
        <v>216</v>
      </c>
      <c r="C7" s="117">
        <v>6</v>
      </c>
    </row>
    <row r="8" spans="1:6" ht="20.100000000000001" customHeight="1" x14ac:dyDescent="0.2">
      <c r="A8" s="131" t="s">
        <v>133</v>
      </c>
      <c r="B8" s="121" t="s">
        <v>134</v>
      </c>
      <c r="C8" s="117">
        <v>7</v>
      </c>
    </row>
    <row r="9" spans="1:6" ht="20.100000000000001" customHeight="1" x14ac:dyDescent="0.2">
      <c r="A9" s="131" t="s">
        <v>208</v>
      </c>
      <c r="B9" s="121" t="s">
        <v>134</v>
      </c>
      <c r="C9" s="117">
        <v>8</v>
      </c>
    </row>
    <row r="10" spans="1:6" ht="20.100000000000001" customHeight="1" x14ac:dyDescent="0.2">
      <c r="A10" s="131" t="s">
        <v>68</v>
      </c>
      <c r="B10" s="121" t="s">
        <v>69</v>
      </c>
      <c r="C10" s="117">
        <v>9</v>
      </c>
    </row>
    <row r="11" spans="1:6" ht="20.100000000000001" customHeight="1" x14ac:dyDescent="0.2">
      <c r="A11" s="131" t="s">
        <v>72</v>
      </c>
      <c r="B11" s="121" t="s">
        <v>69</v>
      </c>
      <c r="C11" s="117">
        <v>10</v>
      </c>
    </row>
    <row r="12" spans="1:6" ht="20.100000000000001" customHeight="1" x14ac:dyDescent="0.2">
      <c r="A12" s="131" t="s">
        <v>146</v>
      </c>
      <c r="B12" s="121" t="s">
        <v>147</v>
      </c>
      <c r="C12" s="117">
        <v>11</v>
      </c>
    </row>
    <row r="13" spans="1:6" ht="20.100000000000001" customHeight="1" x14ac:dyDescent="0.2">
      <c r="A13" s="131" t="s">
        <v>143</v>
      </c>
      <c r="B13" s="121" t="s">
        <v>144</v>
      </c>
      <c r="C13" s="117" t="s">
        <v>145</v>
      </c>
    </row>
    <row r="14" spans="1:6" ht="20.100000000000001" customHeight="1" x14ac:dyDescent="0.2">
      <c r="A14" s="123" t="s">
        <v>297</v>
      </c>
      <c r="B14" s="121" t="s">
        <v>148</v>
      </c>
      <c r="C14" s="117">
        <v>14</v>
      </c>
    </row>
    <row r="15" spans="1:6" ht="20.100000000000001" customHeight="1" x14ac:dyDescent="0.2">
      <c r="A15" s="123" t="s">
        <v>175</v>
      </c>
      <c r="B15" s="121" t="s">
        <v>148</v>
      </c>
      <c r="C15" s="117">
        <v>13</v>
      </c>
    </row>
    <row r="16" spans="1:6" ht="20.100000000000001" customHeight="1" x14ac:dyDescent="0.2">
      <c r="A16" s="123" t="s">
        <v>180</v>
      </c>
      <c r="B16" s="121" t="s">
        <v>148</v>
      </c>
      <c r="C16" s="117">
        <v>12</v>
      </c>
    </row>
    <row r="17" spans="1:4" ht="20.100000000000001" customHeight="1" x14ac:dyDescent="0.2">
      <c r="A17" s="123" t="s">
        <v>184</v>
      </c>
      <c r="B17" s="121" t="s">
        <v>185</v>
      </c>
      <c r="C17" s="117">
        <v>15</v>
      </c>
    </row>
    <row r="18" spans="1:4" ht="20.100000000000001" customHeight="1" x14ac:dyDescent="0.2">
      <c r="A18" s="123" t="s">
        <v>214</v>
      </c>
      <c r="B18" s="121" t="s">
        <v>185</v>
      </c>
      <c r="C18" s="117">
        <v>16</v>
      </c>
    </row>
    <row r="19" spans="1:4" ht="20.100000000000001" customHeight="1" x14ac:dyDescent="0.2">
      <c r="A19" s="123" t="s">
        <v>226</v>
      </c>
      <c r="B19" s="121" t="s">
        <v>185</v>
      </c>
      <c r="C19" s="117">
        <v>17</v>
      </c>
    </row>
    <row r="20" spans="1:4" ht="20.100000000000001" customHeight="1" x14ac:dyDescent="0.2">
      <c r="A20" s="123" t="s">
        <v>92</v>
      </c>
      <c r="B20" s="121" t="s">
        <v>93</v>
      </c>
      <c r="C20" s="117">
        <v>18</v>
      </c>
      <c r="D20" s="158"/>
    </row>
    <row r="21" spans="1:4" ht="20.100000000000001" customHeight="1" x14ac:dyDescent="0.2">
      <c r="A21" s="123" t="s">
        <v>231</v>
      </c>
      <c r="B21" s="121" t="s">
        <v>93</v>
      </c>
      <c r="C21" s="117">
        <v>19</v>
      </c>
    </row>
    <row r="22" spans="1:4" ht="20.100000000000001" customHeight="1" x14ac:dyDescent="0.2">
      <c r="A22" s="123" t="s">
        <v>157</v>
      </c>
      <c r="B22" s="121" t="s">
        <v>158</v>
      </c>
      <c r="C22" s="117">
        <v>21</v>
      </c>
    </row>
    <row r="23" spans="1:4" ht="20.100000000000001" customHeight="1" x14ac:dyDescent="0.2">
      <c r="A23" s="123" t="s">
        <v>225</v>
      </c>
      <c r="B23" s="121" t="s">
        <v>158</v>
      </c>
      <c r="C23" s="117">
        <v>20</v>
      </c>
    </row>
    <row r="24" spans="1:4" ht="20.100000000000001" customHeight="1" x14ac:dyDescent="0.2">
      <c r="A24" s="123" t="s">
        <v>82</v>
      </c>
      <c r="B24" s="121" t="s">
        <v>83</v>
      </c>
      <c r="C24" s="117">
        <v>22</v>
      </c>
    </row>
    <row r="25" spans="1:4" ht="20.100000000000001" customHeight="1" x14ac:dyDescent="0.2">
      <c r="A25" s="123" t="s">
        <v>102</v>
      </c>
      <c r="B25" s="121" t="s">
        <v>103</v>
      </c>
      <c r="C25" s="117">
        <v>23</v>
      </c>
    </row>
    <row r="26" spans="1:4" ht="20.100000000000001" customHeight="1" x14ac:dyDescent="0.2">
      <c r="A26" s="123" t="s">
        <v>106</v>
      </c>
      <c r="B26" s="121" t="s">
        <v>107</v>
      </c>
      <c r="C26" s="117">
        <v>24</v>
      </c>
    </row>
    <row r="27" spans="1:4" ht="20.100000000000001" customHeight="1" x14ac:dyDescent="0.2">
      <c r="A27" s="123" t="s">
        <v>88</v>
      </c>
      <c r="B27" s="121" t="s">
        <v>89</v>
      </c>
      <c r="C27" s="117">
        <v>25</v>
      </c>
    </row>
    <row r="28" spans="1:4" ht="20.100000000000001" customHeight="1" x14ac:dyDescent="0.2">
      <c r="A28" s="123" t="s">
        <v>173</v>
      </c>
      <c r="B28" s="121" t="s">
        <v>174</v>
      </c>
      <c r="C28" s="117">
        <v>26</v>
      </c>
    </row>
    <row r="29" spans="1:4" ht="20.100000000000001" customHeight="1" x14ac:dyDescent="0.2">
      <c r="A29" s="123" t="s">
        <v>242</v>
      </c>
      <c r="B29" s="121" t="s">
        <v>262</v>
      </c>
      <c r="C29" s="117" t="s">
        <v>243</v>
      </c>
    </row>
    <row r="30" spans="1:4" ht="20.100000000000001" customHeight="1" x14ac:dyDescent="0.2">
      <c r="A30" s="123" t="s">
        <v>127</v>
      </c>
      <c r="B30" s="121" t="s">
        <v>128</v>
      </c>
      <c r="C30" s="117">
        <v>27</v>
      </c>
    </row>
    <row r="31" spans="1:4" ht="20.100000000000001" customHeight="1" x14ac:dyDescent="0.2">
      <c r="A31" s="123" t="s">
        <v>212</v>
      </c>
      <c r="B31" s="121" t="s">
        <v>213</v>
      </c>
      <c r="C31" s="117">
        <v>28</v>
      </c>
    </row>
    <row r="32" spans="1:4" ht="20.100000000000001" customHeight="1" x14ac:dyDescent="0.2">
      <c r="A32" s="123" t="s">
        <v>163</v>
      </c>
      <c r="B32" s="121" t="s">
        <v>164</v>
      </c>
      <c r="C32" s="117">
        <v>29</v>
      </c>
    </row>
    <row r="33" spans="1:3" ht="20.100000000000001" customHeight="1" x14ac:dyDescent="0.2">
      <c r="A33" s="123" t="s">
        <v>240</v>
      </c>
      <c r="B33" s="121" t="s">
        <v>241</v>
      </c>
      <c r="C33" s="117">
        <v>30</v>
      </c>
    </row>
    <row r="34" spans="1:3" ht="20.100000000000001" customHeight="1" x14ac:dyDescent="0.2">
      <c r="A34" s="123" t="s">
        <v>169</v>
      </c>
      <c r="B34" s="121" t="s">
        <v>261</v>
      </c>
      <c r="C34" s="117" t="s">
        <v>170</v>
      </c>
    </row>
    <row r="35" spans="1:3" ht="20.100000000000001" customHeight="1" x14ac:dyDescent="0.2">
      <c r="A35" s="123" t="s">
        <v>187</v>
      </c>
      <c r="B35" s="121" t="s">
        <v>188</v>
      </c>
      <c r="C35" s="117">
        <v>31</v>
      </c>
    </row>
    <row r="36" spans="1:3" ht="20.100000000000001" customHeight="1" x14ac:dyDescent="0.2">
      <c r="A36" s="123" t="s">
        <v>219</v>
      </c>
      <c r="B36" s="121" t="s">
        <v>220</v>
      </c>
      <c r="C36" s="117">
        <v>32</v>
      </c>
    </row>
    <row r="37" spans="1:3" ht="20.100000000000001" customHeight="1" x14ac:dyDescent="0.2">
      <c r="A37" s="123" t="s">
        <v>60</v>
      </c>
      <c r="B37" s="121" t="s">
        <v>142</v>
      </c>
      <c r="C37" s="117">
        <v>33</v>
      </c>
    </row>
    <row r="38" spans="1:3" ht="20.100000000000001" customHeight="1" x14ac:dyDescent="0.2">
      <c r="A38" s="123" t="s">
        <v>121</v>
      </c>
      <c r="B38" s="121" t="s">
        <v>122</v>
      </c>
      <c r="C38" s="127">
        <v>34</v>
      </c>
    </row>
    <row r="39" spans="1:3" ht="20.100000000000001" customHeight="1" x14ac:dyDescent="0.2">
      <c r="A39" s="123" t="s">
        <v>120</v>
      </c>
      <c r="B39" s="121" t="s">
        <v>122</v>
      </c>
      <c r="C39" s="127">
        <v>34</v>
      </c>
    </row>
    <row r="40" spans="1:3" ht="20.100000000000001" customHeight="1" x14ac:dyDescent="0.2">
      <c r="A40" s="123" t="s">
        <v>165</v>
      </c>
      <c r="B40" s="121" t="s">
        <v>166</v>
      </c>
      <c r="C40" s="117">
        <v>35</v>
      </c>
    </row>
    <row r="41" spans="1:3" ht="20.100000000000001" customHeight="1" x14ac:dyDescent="0.2">
      <c r="A41" s="123" t="s">
        <v>125</v>
      </c>
      <c r="B41" s="121" t="s">
        <v>126</v>
      </c>
      <c r="C41" s="117">
        <v>36</v>
      </c>
    </row>
    <row r="42" spans="1:3" ht="20.100000000000001" customHeight="1" x14ac:dyDescent="0.2">
      <c r="A42" s="123" t="s">
        <v>195</v>
      </c>
      <c r="B42" s="121" t="s">
        <v>196</v>
      </c>
      <c r="C42" s="117">
        <v>37</v>
      </c>
    </row>
    <row r="43" spans="1:3" ht="20.100000000000001" customHeight="1" x14ac:dyDescent="0.2">
      <c r="A43" s="123" t="s">
        <v>123</v>
      </c>
      <c r="B43" s="121" t="s">
        <v>124</v>
      </c>
      <c r="C43" s="117">
        <v>45</v>
      </c>
    </row>
    <row r="44" spans="1:3" ht="20.100000000000001" customHeight="1" x14ac:dyDescent="0.2">
      <c r="A44" s="123" t="s">
        <v>199</v>
      </c>
      <c r="B44" s="121" t="s">
        <v>200</v>
      </c>
      <c r="C44" s="117">
        <v>46</v>
      </c>
    </row>
    <row r="45" spans="1:3" ht="20.100000000000001" customHeight="1" x14ac:dyDescent="0.2">
      <c r="A45" s="123" t="s">
        <v>155</v>
      </c>
      <c r="B45" s="121" t="s">
        <v>156</v>
      </c>
      <c r="C45" s="117">
        <v>47</v>
      </c>
    </row>
    <row r="46" spans="1:3" ht="20.100000000000001" customHeight="1" x14ac:dyDescent="0.2">
      <c r="A46" s="123" t="s">
        <v>245</v>
      </c>
      <c r="B46" s="121" t="s">
        <v>246</v>
      </c>
      <c r="C46" s="117">
        <v>48</v>
      </c>
    </row>
    <row r="47" spans="1:3" ht="20.100000000000001" customHeight="1" x14ac:dyDescent="0.2">
      <c r="A47" s="123" t="s">
        <v>118</v>
      </c>
      <c r="B47" s="121" t="s">
        <v>119</v>
      </c>
      <c r="C47" s="117">
        <v>49</v>
      </c>
    </row>
    <row r="48" spans="1:3" ht="20.100000000000001" customHeight="1" x14ac:dyDescent="0.2">
      <c r="A48" s="123" t="s">
        <v>114</v>
      </c>
      <c r="B48" s="121" t="s">
        <v>115</v>
      </c>
      <c r="C48" s="117">
        <v>38</v>
      </c>
    </row>
    <row r="49" spans="1:3" ht="20.100000000000001" customHeight="1" x14ac:dyDescent="0.2">
      <c r="A49" s="123" t="s">
        <v>189</v>
      </c>
      <c r="B49" s="121" t="s">
        <v>190</v>
      </c>
      <c r="C49" s="117">
        <v>39</v>
      </c>
    </row>
    <row r="50" spans="1:3" ht="20.100000000000001" customHeight="1" x14ac:dyDescent="0.2">
      <c r="A50" s="123" t="s">
        <v>153</v>
      </c>
      <c r="B50" s="121" t="s">
        <v>154</v>
      </c>
      <c r="C50" s="117">
        <v>40</v>
      </c>
    </row>
    <row r="51" spans="1:3" ht="20.100000000000001" customHeight="1" x14ac:dyDescent="0.2">
      <c r="A51" s="123" t="s">
        <v>193</v>
      </c>
      <c r="B51" s="121" t="s">
        <v>194</v>
      </c>
      <c r="C51" s="117">
        <v>41</v>
      </c>
    </row>
    <row r="52" spans="1:3" ht="20.100000000000001" customHeight="1" x14ac:dyDescent="0.2">
      <c r="A52" s="123" t="s">
        <v>141</v>
      </c>
      <c r="B52" s="121" t="s">
        <v>259</v>
      </c>
      <c r="C52" s="117">
        <v>42</v>
      </c>
    </row>
    <row r="53" spans="1:3" ht="20.100000000000001" customHeight="1" x14ac:dyDescent="0.2">
      <c r="A53" s="123" t="s">
        <v>80</v>
      </c>
      <c r="B53" s="121" t="s">
        <v>81</v>
      </c>
      <c r="C53" s="117">
        <v>43</v>
      </c>
    </row>
    <row r="54" spans="1:3" ht="20.100000000000001" customHeight="1" x14ac:dyDescent="0.2">
      <c r="A54" s="123" t="s">
        <v>244</v>
      </c>
      <c r="B54" s="121" t="s">
        <v>263</v>
      </c>
      <c r="C54" s="117">
        <v>44</v>
      </c>
    </row>
    <row r="55" spans="1:3" ht="20.100000000000001" customHeight="1" x14ac:dyDescent="0.2">
      <c r="A55" s="123" t="s">
        <v>159</v>
      </c>
      <c r="B55" s="121" t="s">
        <v>160</v>
      </c>
      <c r="C55" s="117">
        <v>50</v>
      </c>
    </row>
    <row r="56" spans="1:3" ht="20.100000000000001" customHeight="1" x14ac:dyDescent="0.2">
      <c r="A56" s="123" t="s">
        <v>98</v>
      </c>
      <c r="B56" s="121" t="s">
        <v>99</v>
      </c>
      <c r="C56" s="117">
        <v>58</v>
      </c>
    </row>
    <row r="57" spans="1:3" ht="20.100000000000001" customHeight="1" x14ac:dyDescent="0.2">
      <c r="A57" s="123" t="s">
        <v>171</v>
      </c>
      <c r="B57" s="121" t="s">
        <v>172</v>
      </c>
      <c r="C57" s="117">
        <v>59</v>
      </c>
    </row>
    <row r="58" spans="1:3" ht="20.100000000000001" customHeight="1" x14ac:dyDescent="0.2">
      <c r="A58" s="123" t="s">
        <v>186</v>
      </c>
      <c r="B58" s="121" t="s">
        <v>260</v>
      </c>
      <c r="C58" s="117">
        <v>60</v>
      </c>
    </row>
    <row r="59" spans="1:3" ht="20.100000000000001" customHeight="1" x14ac:dyDescent="0.2">
      <c r="A59" s="123" t="s">
        <v>191</v>
      </c>
      <c r="B59" s="121" t="s">
        <v>192</v>
      </c>
      <c r="C59" s="117">
        <v>61</v>
      </c>
    </row>
    <row r="60" spans="1:3" ht="20.100000000000001" customHeight="1" x14ac:dyDescent="0.2">
      <c r="A60" s="160" t="s">
        <v>90</v>
      </c>
      <c r="B60" s="121" t="s">
        <v>91</v>
      </c>
      <c r="C60" s="117">
        <v>62</v>
      </c>
    </row>
    <row r="61" spans="1:3" ht="20.100000000000001" customHeight="1" x14ac:dyDescent="0.2">
      <c r="A61" s="123" t="s">
        <v>129</v>
      </c>
      <c r="B61" s="121" t="s">
        <v>130</v>
      </c>
      <c r="C61" s="117">
        <v>51</v>
      </c>
    </row>
    <row r="62" spans="1:3" ht="20.100000000000001" customHeight="1" x14ac:dyDescent="0.2">
      <c r="A62" s="123" t="s">
        <v>209</v>
      </c>
      <c r="B62" s="121" t="s">
        <v>210</v>
      </c>
      <c r="C62" s="117">
        <v>63</v>
      </c>
    </row>
    <row r="63" spans="1:3" ht="20.100000000000001" customHeight="1" x14ac:dyDescent="0.2">
      <c r="A63" s="123" t="s">
        <v>197</v>
      </c>
      <c r="B63" s="121" t="s">
        <v>198</v>
      </c>
      <c r="C63" s="117">
        <v>64</v>
      </c>
    </row>
    <row r="64" spans="1:3" ht="20.100000000000001" customHeight="1" x14ac:dyDescent="0.2">
      <c r="A64" s="123" t="s">
        <v>176</v>
      </c>
      <c r="B64" s="121" t="s">
        <v>177</v>
      </c>
      <c r="C64" s="117">
        <v>64</v>
      </c>
    </row>
    <row r="65" spans="1:3" ht="20.100000000000001" customHeight="1" x14ac:dyDescent="0.2">
      <c r="A65" s="123" t="s">
        <v>110</v>
      </c>
      <c r="B65" s="121" t="s">
        <v>111</v>
      </c>
      <c r="C65" s="117">
        <v>66</v>
      </c>
    </row>
    <row r="66" spans="1:3" ht="20.100000000000001" customHeight="1" x14ac:dyDescent="0.2">
      <c r="A66" s="123" t="s">
        <v>253</v>
      </c>
      <c r="B66" s="121" t="s">
        <v>254</v>
      </c>
      <c r="C66" s="117">
        <v>67</v>
      </c>
    </row>
    <row r="67" spans="1:3" ht="20.100000000000001" customHeight="1" x14ac:dyDescent="0.2">
      <c r="A67" s="123" t="s">
        <v>229</v>
      </c>
      <c r="B67" s="121" t="s">
        <v>230</v>
      </c>
      <c r="C67" s="117">
        <v>68</v>
      </c>
    </row>
    <row r="68" spans="1:3" ht="20.100000000000001" customHeight="1" x14ac:dyDescent="0.2">
      <c r="A68" s="123" t="s">
        <v>234</v>
      </c>
      <c r="B68" s="121" t="s">
        <v>235</v>
      </c>
      <c r="C68" s="117">
        <v>69</v>
      </c>
    </row>
    <row r="69" spans="1:3" ht="20.100000000000001" customHeight="1" x14ac:dyDescent="0.2">
      <c r="A69" s="123" t="s">
        <v>236</v>
      </c>
      <c r="B69" s="121" t="s">
        <v>237</v>
      </c>
      <c r="C69" s="117">
        <v>70</v>
      </c>
    </row>
    <row r="70" spans="1:3" ht="20.100000000000001" customHeight="1" x14ac:dyDescent="0.2">
      <c r="A70" s="123" t="s">
        <v>75</v>
      </c>
      <c r="B70" s="126" t="s">
        <v>257</v>
      </c>
      <c r="C70" s="117">
        <v>71</v>
      </c>
    </row>
    <row r="71" spans="1:3" ht="20.100000000000001" customHeight="1" x14ac:dyDescent="0.2">
      <c r="A71" s="123" t="s">
        <v>251</v>
      </c>
      <c r="B71" s="121" t="s">
        <v>252</v>
      </c>
      <c r="C71" s="117">
        <v>52</v>
      </c>
    </row>
    <row r="72" spans="1:3" ht="20.100000000000001" customHeight="1" x14ac:dyDescent="0.2">
      <c r="A72" s="123" t="s">
        <v>206</v>
      </c>
      <c r="B72" s="121" t="s">
        <v>207</v>
      </c>
      <c r="C72" s="117">
        <v>53</v>
      </c>
    </row>
    <row r="73" spans="1:3" ht="20.100000000000001" customHeight="1" x14ac:dyDescent="0.2">
      <c r="A73" s="123" t="s">
        <v>149</v>
      </c>
      <c r="B73" s="121" t="s">
        <v>150</v>
      </c>
      <c r="C73" s="117">
        <v>54</v>
      </c>
    </row>
    <row r="74" spans="1:3" ht="20.100000000000001" customHeight="1" x14ac:dyDescent="0.2">
      <c r="A74" s="123" t="s">
        <v>96</v>
      </c>
      <c r="B74" s="121" t="s">
        <v>258</v>
      </c>
      <c r="C74" s="117">
        <v>55</v>
      </c>
    </row>
    <row r="75" spans="1:3" ht="20.100000000000001" customHeight="1" x14ac:dyDescent="0.2">
      <c r="A75" s="123" t="s">
        <v>131</v>
      </c>
      <c r="B75" s="121" t="s">
        <v>132</v>
      </c>
      <c r="C75" s="117">
        <v>56</v>
      </c>
    </row>
    <row r="76" spans="1:3" ht="20.100000000000001" customHeight="1" x14ac:dyDescent="0.2">
      <c r="A76" s="123" t="s">
        <v>56</v>
      </c>
      <c r="B76" s="121" t="s">
        <v>97</v>
      </c>
      <c r="C76" s="117">
        <v>57</v>
      </c>
    </row>
    <row r="77" spans="1:3" ht="20.100000000000001" customHeight="1" x14ac:dyDescent="0.2">
      <c r="A77" s="123" t="s">
        <v>151</v>
      </c>
      <c r="B77" s="121" t="s">
        <v>152</v>
      </c>
      <c r="C77" s="117">
        <v>72</v>
      </c>
    </row>
    <row r="78" spans="1:3" ht="20.100000000000001" customHeight="1" x14ac:dyDescent="0.2">
      <c r="A78" s="123" t="s">
        <v>116</v>
      </c>
      <c r="B78" s="121" t="s">
        <v>117</v>
      </c>
      <c r="C78" s="117">
        <v>81</v>
      </c>
    </row>
    <row r="79" spans="1:3" ht="20.100000000000001" customHeight="1" x14ac:dyDescent="0.2">
      <c r="A79" s="123" t="s">
        <v>70</v>
      </c>
      <c r="B79" s="121" t="s">
        <v>71</v>
      </c>
      <c r="C79" s="117">
        <v>82</v>
      </c>
    </row>
    <row r="80" spans="1:3" ht="20.100000000000001" customHeight="1" x14ac:dyDescent="0.2">
      <c r="A80" s="123" t="s">
        <v>137</v>
      </c>
      <c r="B80" s="121" t="s">
        <v>138</v>
      </c>
      <c r="C80" s="117">
        <v>83</v>
      </c>
    </row>
    <row r="81" spans="1:3" ht="20.100000000000001" customHeight="1" x14ac:dyDescent="0.2">
      <c r="A81" s="123" t="s">
        <v>223</v>
      </c>
      <c r="B81" s="121" t="s">
        <v>224</v>
      </c>
      <c r="C81" s="117">
        <v>84</v>
      </c>
    </row>
    <row r="82" spans="1:3" ht="20.100000000000001" customHeight="1" x14ac:dyDescent="0.2">
      <c r="A82" s="123" t="s">
        <v>135</v>
      </c>
      <c r="B82" s="121" t="s">
        <v>136</v>
      </c>
      <c r="C82" s="117">
        <v>85</v>
      </c>
    </row>
    <row r="83" spans="1:3" ht="20.100000000000001" customHeight="1" x14ac:dyDescent="0.2">
      <c r="A83" s="123" t="s">
        <v>227</v>
      </c>
      <c r="B83" s="121" t="s">
        <v>228</v>
      </c>
      <c r="C83" s="117">
        <v>86</v>
      </c>
    </row>
    <row r="84" spans="1:3" ht="20.100000000000001" customHeight="1" x14ac:dyDescent="0.2">
      <c r="A84" s="123" t="s">
        <v>108</v>
      </c>
      <c r="B84" s="121" t="s">
        <v>109</v>
      </c>
      <c r="C84" s="117">
        <v>87</v>
      </c>
    </row>
    <row r="85" spans="1:3" ht="20.100000000000001" customHeight="1" x14ac:dyDescent="0.2">
      <c r="A85" s="123" t="s">
        <v>139</v>
      </c>
      <c r="B85" s="121" t="s">
        <v>140</v>
      </c>
      <c r="C85" s="117">
        <v>88</v>
      </c>
    </row>
    <row r="86" spans="1:3" ht="20.100000000000001" customHeight="1" x14ac:dyDescent="0.2">
      <c r="A86" s="123" t="s">
        <v>201</v>
      </c>
      <c r="B86" s="121" t="s">
        <v>202</v>
      </c>
      <c r="C86" s="117">
        <v>89</v>
      </c>
    </row>
    <row r="87" spans="1:3" ht="20.100000000000001" customHeight="1" x14ac:dyDescent="0.2">
      <c r="A87" s="123" t="s">
        <v>247</v>
      </c>
      <c r="B87" s="121" t="s">
        <v>248</v>
      </c>
      <c r="C87" s="117">
        <v>90</v>
      </c>
    </row>
    <row r="88" spans="1:3" ht="20.100000000000001" customHeight="1" x14ac:dyDescent="0.2">
      <c r="A88" s="123" t="s">
        <v>100</v>
      </c>
      <c r="B88" s="121" t="s">
        <v>101</v>
      </c>
      <c r="C88" s="117">
        <v>73</v>
      </c>
    </row>
    <row r="89" spans="1:3" ht="20.100000000000001" customHeight="1" x14ac:dyDescent="0.2">
      <c r="A89" s="123" t="s">
        <v>161</v>
      </c>
      <c r="B89" s="121" t="s">
        <v>162</v>
      </c>
      <c r="C89" s="117">
        <v>91</v>
      </c>
    </row>
    <row r="90" spans="1:3" ht="20.100000000000001" customHeight="1" x14ac:dyDescent="0.2">
      <c r="A90" s="123" t="s">
        <v>78</v>
      </c>
      <c r="B90" s="121" t="s">
        <v>79</v>
      </c>
      <c r="C90" s="117">
        <v>92</v>
      </c>
    </row>
    <row r="91" spans="1:3" ht="20.100000000000001" customHeight="1" x14ac:dyDescent="0.2">
      <c r="A91" s="123" t="s">
        <v>232</v>
      </c>
      <c r="B91" s="121" t="s">
        <v>233</v>
      </c>
      <c r="C91" s="117">
        <v>93</v>
      </c>
    </row>
    <row r="92" spans="1:3" ht="20.100000000000001" customHeight="1" x14ac:dyDescent="0.2">
      <c r="A92" s="160" t="s">
        <v>61</v>
      </c>
      <c r="B92" s="121" t="s">
        <v>181</v>
      </c>
      <c r="C92" s="117">
        <v>94</v>
      </c>
    </row>
    <row r="93" spans="1:3" ht="20.100000000000001" customHeight="1" x14ac:dyDescent="0.2">
      <c r="A93" s="123" t="s">
        <v>86</v>
      </c>
      <c r="B93" s="121" t="s">
        <v>87</v>
      </c>
      <c r="C93" s="117">
        <v>95</v>
      </c>
    </row>
    <row r="94" spans="1:3" ht="20.100000000000001" customHeight="1" x14ac:dyDescent="0.2">
      <c r="A94" s="123" t="s">
        <v>94</v>
      </c>
      <c r="B94" s="121" t="s">
        <v>95</v>
      </c>
      <c r="C94" s="117">
        <v>96</v>
      </c>
    </row>
    <row r="95" spans="1:3" ht="20.100000000000001" customHeight="1" x14ac:dyDescent="0.2">
      <c r="A95" s="123" t="s">
        <v>167</v>
      </c>
      <c r="B95" s="121" t="s">
        <v>168</v>
      </c>
      <c r="C95" s="117">
        <v>97</v>
      </c>
    </row>
    <row r="96" spans="1:3" ht="20.100000000000001" customHeight="1" x14ac:dyDescent="0.2">
      <c r="A96" s="123" t="s">
        <v>84</v>
      </c>
      <c r="B96" s="121" t="s">
        <v>85</v>
      </c>
      <c r="C96" s="117">
        <v>98</v>
      </c>
    </row>
    <row r="97" spans="1:3" ht="20.100000000000001" customHeight="1" x14ac:dyDescent="0.2">
      <c r="A97" s="123" t="s">
        <v>76</v>
      </c>
      <c r="B97" s="121" t="s">
        <v>77</v>
      </c>
      <c r="C97" s="117">
        <v>99</v>
      </c>
    </row>
    <row r="98" spans="1:3" ht="20.100000000000001" customHeight="1" x14ac:dyDescent="0.2">
      <c r="A98" s="123" t="s">
        <v>63</v>
      </c>
      <c r="B98" s="121" t="s">
        <v>205</v>
      </c>
      <c r="C98" s="117">
        <v>100</v>
      </c>
    </row>
    <row r="99" spans="1:3" ht="20.100000000000001" customHeight="1" x14ac:dyDescent="0.2">
      <c r="A99" s="123" t="s">
        <v>182</v>
      </c>
      <c r="B99" s="121" t="s">
        <v>183</v>
      </c>
      <c r="C99" s="117">
        <v>74</v>
      </c>
    </row>
    <row r="100" spans="1:3" ht="20.100000000000001" customHeight="1" x14ac:dyDescent="0.2">
      <c r="A100" s="123" t="s">
        <v>255</v>
      </c>
      <c r="B100" s="121" t="s">
        <v>256</v>
      </c>
      <c r="C100" s="117">
        <v>101</v>
      </c>
    </row>
    <row r="101" spans="1:3" ht="20.100000000000001" customHeight="1" x14ac:dyDescent="0.2">
      <c r="A101" s="123" t="s">
        <v>249</v>
      </c>
      <c r="B101" s="121" t="s">
        <v>250</v>
      </c>
      <c r="C101" s="117">
        <v>75</v>
      </c>
    </row>
    <row r="102" spans="1:3" ht="20.100000000000001" customHeight="1" x14ac:dyDescent="0.2">
      <c r="A102" s="123" t="s">
        <v>178</v>
      </c>
      <c r="B102" s="121" t="s">
        <v>179</v>
      </c>
      <c r="C102" s="117">
        <v>76</v>
      </c>
    </row>
    <row r="103" spans="1:3" ht="20.100000000000001" customHeight="1" x14ac:dyDescent="0.2">
      <c r="A103" s="123" t="s">
        <v>104</v>
      </c>
      <c r="B103" s="121" t="s">
        <v>105</v>
      </c>
      <c r="C103" s="117">
        <v>77</v>
      </c>
    </row>
    <row r="104" spans="1:3" ht="20.100000000000001" customHeight="1" x14ac:dyDescent="0.2">
      <c r="A104" s="123" t="s">
        <v>73</v>
      </c>
      <c r="B104" s="121" t="s">
        <v>74</v>
      </c>
      <c r="C104" s="117">
        <v>78</v>
      </c>
    </row>
    <row r="105" spans="1:3" ht="20.100000000000001" customHeight="1" x14ac:dyDescent="0.2">
      <c r="A105" s="123" t="s">
        <v>238</v>
      </c>
      <c r="B105" s="121" t="s">
        <v>239</v>
      </c>
      <c r="C105" s="117">
        <v>79</v>
      </c>
    </row>
    <row r="106" spans="1:3" ht="20.100000000000001" customHeight="1" thickBot="1" x14ac:dyDescent="0.25">
      <c r="A106" s="124" t="s">
        <v>203</v>
      </c>
      <c r="B106" s="122" t="s">
        <v>204</v>
      </c>
      <c r="C106" s="118">
        <v>80</v>
      </c>
    </row>
    <row r="107" spans="1:3" ht="15.75" thickTop="1" x14ac:dyDescent="0.2"/>
  </sheetData>
  <sortState xmlns:xlrd2="http://schemas.microsoft.com/office/spreadsheetml/2017/richdata2" ref="A2:C106">
    <sortCondition ref="B2:B106"/>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CB0E-D399-44A9-9956-C3BA1D1AEF78}">
  <dimension ref="A1:G114"/>
  <sheetViews>
    <sheetView topLeftCell="A31" zoomScale="116" workbookViewId="0">
      <selection activeCell="A38" sqref="A38"/>
    </sheetView>
  </sheetViews>
  <sheetFormatPr defaultRowHeight="15" x14ac:dyDescent="0.2"/>
  <cols>
    <col min="1" max="1" width="51.88671875" customWidth="1"/>
    <col min="2" max="2" width="31.109375" customWidth="1"/>
    <col min="3" max="3" width="23.44140625" customWidth="1"/>
    <col min="4" max="4" width="18.88671875" customWidth="1"/>
    <col min="5" max="5" width="24.109375" customWidth="1"/>
    <col min="6" max="6" width="89.88671875" customWidth="1"/>
    <col min="7" max="7" width="77.109375" customWidth="1"/>
  </cols>
  <sheetData>
    <row r="1" spans="1:7" ht="19.5" customHeight="1" thickTop="1" thickBot="1" x14ac:dyDescent="0.25">
      <c r="A1" s="601" t="s">
        <v>344</v>
      </c>
      <c r="B1" s="602"/>
      <c r="C1" s="602"/>
    </row>
    <row r="2" spans="1:7" ht="32.25" customHeight="1" thickTop="1" thickBot="1" x14ac:dyDescent="0.25">
      <c r="A2" s="202" t="s">
        <v>345</v>
      </c>
      <c r="B2" s="202" t="s">
        <v>346</v>
      </c>
      <c r="C2" s="202" t="s">
        <v>347</v>
      </c>
    </row>
    <row r="3" spans="1:7" ht="19.5" customHeight="1" thickTop="1" thickBot="1" x14ac:dyDescent="0.25">
      <c r="A3" s="205" t="s">
        <v>222</v>
      </c>
      <c r="B3" s="211" t="s">
        <v>113</v>
      </c>
      <c r="C3" s="211">
        <v>1</v>
      </c>
      <c r="D3" t="s">
        <v>5</v>
      </c>
      <c r="E3" t="str" cm="1">
        <f t="array" ref="E3">VLOOKUP(LEFT(A3,10),LEFT('Parade Entries'!$B$2:$G$215,10),4,FALSE)</f>
        <v>12/19/25</v>
      </c>
      <c r="F3" s="248" t="str">
        <f>IF(D3="N/A",A3,"")</f>
        <v/>
      </c>
      <c r="G3" t="s">
        <v>68</v>
      </c>
    </row>
    <row r="4" spans="1:7" ht="19.5" customHeight="1" thickTop="1" thickBot="1" x14ac:dyDescent="0.25">
      <c r="A4" s="209" t="s">
        <v>348</v>
      </c>
      <c r="B4" s="210" t="s">
        <v>113</v>
      </c>
      <c r="C4" s="210">
        <v>2</v>
      </c>
      <c r="D4" t="s">
        <v>1031</v>
      </c>
      <c r="E4" t="e" cm="1">
        <f t="array" ref="E4">VLOOKUP(LEFT(A4,10),LEFT('Parade Entries'!$B$2:$G$215,10),4,FALSE)</f>
        <v>#N/A</v>
      </c>
      <c r="F4" s="248" t="str">
        <f t="shared" ref="F4:F67" si="0">IF(D4="N/A",A4,"")</f>
        <v>Crimestoppers of Springfield and Sangamon County</v>
      </c>
      <c r="G4" t="s">
        <v>405</v>
      </c>
    </row>
    <row r="5" spans="1:7" ht="19.5" customHeight="1" thickTop="1" thickBot="1" x14ac:dyDescent="0.25">
      <c r="A5" s="205" t="s">
        <v>349</v>
      </c>
      <c r="B5" s="211" t="s">
        <v>113</v>
      </c>
      <c r="C5" s="211">
        <v>3</v>
      </c>
      <c r="D5" t="s">
        <v>5</v>
      </c>
      <c r="E5" t="str" cm="1">
        <f t="array" ref="E5">VLOOKUP(LEFT(A5,10),LEFT('Parade Entries'!$B$2:$G$215,10),4,FALSE)</f>
        <v>46044</v>
      </c>
      <c r="F5" s="248" t="str">
        <f t="shared" si="0"/>
        <v/>
      </c>
      <c r="G5" t="s">
        <v>399</v>
      </c>
    </row>
    <row r="6" spans="1:7" ht="19.5" customHeight="1" thickTop="1" thickBot="1" x14ac:dyDescent="0.25">
      <c r="A6" s="205" t="s">
        <v>217</v>
      </c>
      <c r="B6" s="211" t="s">
        <v>113</v>
      </c>
      <c r="C6" s="211">
        <v>4</v>
      </c>
      <c r="D6" t="s">
        <v>5</v>
      </c>
      <c r="E6" t="str" cm="1">
        <f t="array" ref="E6">VLOOKUP(LEFT(A6,10),LEFT('Parade Entries'!$B$2:$G$215,10),4,FALSE)</f>
        <v>12/19/25</v>
      </c>
      <c r="F6" s="248" t="str">
        <f t="shared" si="0"/>
        <v/>
      </c>
      <c r="G6" t="s">
        <v>72</v>
      </c>
    </row>
    <row r="7" spans="1:7" ht="19.5" customHeight="1" thickTop="1" thickBot="1" x14ac:dyDescent="0.25">
      <c r="A7" s="205" t="s">
        <v>221</v>
      </c>
      <c r="B7" s="211" t="s">
        <v>218</v>
      </c>
      <c r="C7" s="211">
        <v>5</v>
      </c>
      <c r="D7" t="s">
        <v>5</v>
      </c>
      <c r="E7" t="str" cm="1">
        <f t="array" ref="E7">VLOOKUP(LEFT(A7,10),LEFT('Parade Entries'!$B$2:$G$215,10),4,FALSE)</f>
        <v>12/19/25</v>
      </c>
      <c r="F7" s="248" t="str">
        <f t="shared" si="0"/>
        <v/>
      </c>
      <c r="G7" t="s">
        <v>75</v>
      </c>
    </row>
    <row r="8" spans="1:7" ht="19.5" customHeight="1" thickTop="1" thickBot="1" x14ac:dyDescent="0.25">
      <c r="A8" s="205" t="s">
        <v>215</v>
      </c>
      <c r="B8" s="211" t="s">
        <v>216</v>
      </c>
      <c r="C8" s="211">
        <v>6</v>
      </c>
      <c r="D8" t="s">
        <v>5</v>
      </c>
      <c r="E8" t="str" cm="1">
        <f t="array" ref="E8">VLOOKUP(LEFT(A8,10),LEFT('Parade Entries'!$B$2:$G$215,10),4,FALSE)</f>
        <v>12/19/25</v>
      </c>
      <c r="F8" s="248" t="str">
        <f t="shared" si="0"/>
        <v/>
      </c>
      <c r="G8" t="s">
        <v>382</v>
      </c>
    </row>
    <row r="9" spans="1:7" ht="19.5" customHeight="1" thickTop="1" thickBot="1" x14ac:dyDescent="0.25">
      <c r="A9" s="209" t="s">
        <v>350</v>
      </c>
      <c r="B9" s="208" t="s">
        <v>351</v>
      </c>
      <c r="C9" s="208">
        <v>7</v>
      </c>
      <c r="D9" t="s">
        <v>910</v>
      </c>
      <c r="E9" t="str" cm="1">
        <f t="array" ref="E9">VLOOKUP(LEFT(A9,10),LEFT('Parade Entries'!$B$2:$G$215,10),4,FALSE)</f>
        <v>46078</v>
      </c>
      <c r="F9" s="248" t="str">
        <f t="shared" si="0"/>
        <v/>
      </c>
      <c r="G9" t="s">
        <v>76</v>
      </c>
    </row>
    <row r="10" spans="1:7" ht="19.5" customHeight="1" thickTop="1" thickBot="1" x14ac:dyDescent="0.25">
      <c r="A10" s="205" t="s">
        <v>749</v>
      </c>
      <c r="B10" s="204" t="s">
        <v>352</v>
      </c>
      <c r="C10" s="204">
        <v>8</v>
      </c>
      <c r="D10" t="s">
        <v>4</v>
      </c>
      <c r="E10" t="str" cm="1">
        <f t="array" ref="E10">VLOOKUP(LEFT(A10,10),LEFT('Parade Entries'!$B$2:$G$215,10),4,FALSE)</f>
        <v>46051</v>
      </c>
      <c r="F10" s="248" t="str">
        <f t="shared" si="0"/>
        <v/>
      </c>
      <c r="G10" t="s">
        <v>406</v>
      </c>
    </row>
    <row r="11" spans="1:7" ht="19.5" customHeight="1" thickTop="1" thickBot="1" x14ac:dyDescent="0.25">
      <c r="A11" s="205" t="s">
        <v>353</v>
      </c>
      <c r="B11" s="204" t="s">
        <v>354</v>
      </c>
      <c r="C11" s="204">
        <v>9</v>
      </c>
      <c r="D11" t="s">
        <v>910</v>
      </c>
      <c r="E11" t="str" cm="1">
        <f t="array" ref="E11">VLOOKUP(LEFT(A11,10),LEFT('Parade Entries'!$B$2:$G$215,10),4,FALSE)</f>
        <v>46077</v>
      </c>
      <c r="F11" s="248" t="str">
        <f t="shared" si="0"/>
        <v/>
      </c>
      <c r="G11" t="s">
        <v>401</v>
      </c>
    </row>
    <row r="12" spans="1:7" ht="19.5" customHeight="1" thickTop="1" thickBot="1" x14ac:dyDescent="0.25">
      <c r="A12" s="472" t="s">
        <v>355</v>
      </c>
      <c r="B12" s="210" t="s">
        <v>356</v>
      </c>
      <c r="C12" s="210">
        <v>10</v>
      </c>
      <c r="D12" t="s">
        <v>24</v>
      </c>
      <c r="E12" t="str" cm="1">
        <f t="array" ref="E12">VLOOKUP(LEFT(A12,10),LEFT('Parade Entries'!$B$2:$G$215,10),4,FALSE)</f>
        <v>45965</v>
      </c>
      <c r="F12" s="248" t="str">
        <f t="shared" si="0"/>
        <v/>
      </c>
      <c r="G12" t="s">
        <v>372</v>
      </c>
    </row>
    <row r="13" spans="1:7" ht="19.5" customHeight="1" thickTop="1" thickBot="1" x14ac:dyDescent="0.25">
      <c r="A13" s="212" t="s">
        <v>357</v>
      </c>
      <c r="B13" s="210" t="s">
        <v>69</v>
      </c>
      <c r="C13" s="210">
        <v>11</v>
      </c>
      <c r="D13" t="s">
        <v>1030</v>
      </c>
      <c r="E13" t="str" cm="1">
        <f t="array" ref="E13">VLOOKUP(LEFT(A13,10),LEFT('Parade Entries'!$B$2:$G$215,10),4,FALSE)</f>
        <v>46076</v>
      </c>
      <c r="F13" s="248" t="str">
        <f t="shared" si="0"/>
        <v/>
      </c>
      <c r="G13" t="s">
        <v>410</v>
      </c>
    </row>
    <row r="14" spans="1:7" ht="19.5" customHeight="1" thickTop="1" thickBot="1" x14ac:dyDescent="0.25">
      <c r="A14" s="209" t="s">
        <v>68</v>
      </c>
      <c r="B14" s="210" t="s">
        <v>69</v>
      </c>
      <c r="C14" s="210">
        <v>12</v>
      </c>
      <c r="D14" t="s">
        <v>1031</v>
      </c>
      <c r="E14" t="str" cm="1">
        <f t="array" ref="E14">VLOOKUP(LEFT(A14,10),LEFT('Parade Entries'!$B$2:$G$215,10),4,FALSE)</f>
        <v/>
      </c>
      <c r="F14" s="248" t="str">
        <f t="shared" si="0"/>
        <v>114th Regiment Illinois Volunteer Infantry (Reactivated)</v>
      </c>
      <c r="G14" t="s">
        <v>110</v>
      </c>
    </row>
    <row r="15" spans="1:7" ht="19.5" customHeight="1" thickTop="1" thickBot="1" x14ac:dyDescent="0.25">
      <c r="A15" s="209" t="s">
        <v>72</v>
      </c>
      <c r="B15" s="210" t="s">
        <v>69</v>
      </c>
      <c r="C15" s="210">
        <v>13</v>
      </c>
      <c r="D15" t="s">
        <v>1031</v>
      </c>
      <c r="E15" t="str" cm="1">
        <f t="array" ref="E15">VLOOKUP(LEFT(A15,10),LEFT('Parade Entries'!$B$2:$G$215,10),4,FALSE)</f>
        <v/>
      </c>
      <c r="F15" s="248" t="str">
        <f t="shared" si="0"/>
        <v>82nd Airborne, 325th Glider Infantry Regiment, WWII reenactment Group</v>
      </c>
      <c r="G15" t="s">
        <v>373</v>
      </c>
    </row>
    <row r="16" spans="1:7" ht="19.5" customHeight="1" thickTop="1" thickBot="1" x14ac:dyDescent="0.25">
      <c r="A16" s="209" t="s">
        <v>143</v>
      </c>
      <c r="B16" s="210" t="s">
        <v>147</v>
      </c>
      <c r="C16" s="210">
        <v>14</v>
      </c>
      <c r="D16" t="s">
        <v>4</v>
      </c>
      <c r="E16" t="str" cm="1">
        <f t="array" ref="E16">VLOOKUP(LEFT(A16,10),LEFT('Parade Entries'!$B$2:$G$215,10),4,FALSE)</f>
        <v>46072</v>
      </c>
      <c r="F16" s="248" t="str">
        <f t="shared" si="0"/>
        <v/>
      </c>
      <c r="G16" t="s">
        <v>348</v>
      </c>
    </row>
    <row r="17" spans="1:7" ht="19.5" customHeight="1" thickTop="1" thickBot="1" x14ac:dyDescent="0.25">
      <c r="A17" s="209" t="s">
        <v>358</v>
      </c>
      <c r="B17" s="210" t="s">
        <v>147</v>
      </c>
      <c r="C17" s="210">
        <v>15</v>
      </c>
      <c r="D17" t="s">
        <v>1031</v>
      </c>
      <c r="E17" t="e" cm="1">
        <f t="array" ref="E17">VLOOKUP(LEFT(A17,10),LEFT('Parade Entries'!$B$2:$G$215,10),4,FALSE)</f>
        <v>#N/A</v>
      </c>
      <c r="F17" s="248" t="str">
        <f t="shared" si="0"/>
        <v>Illinois Military Museum Living History Detachment</v>
      </c>
      <c r="G17" t="s">
        <v>396</v>
      </c>
    </row>
    <row r="18" spans="1:7" ht="19.5" customHeight="1" thickTop="1" thickBot="1" x14ac:dyDescent="0.25">
      <c r="A18" s="203" t="s">
        <v>727</v>
      </c>
      <c r="B18" s="204" t="s">
        <v>148</v>
      </c>
      <c r="C18" s="204">
        <v>16</v>
      </c>
      <c r="D18" t="s">
        <v>5</v>
      </c>
      <c r="E18" t="str" cm="1">
        <f t="array" ref="E18">VLOOKUP(LEFT(A18,10),LEFT('Parade Entries'!$B$2:$G$215,10),4,FALSE)</f>
        <v>46049</v>
      </c>
      <c r="F18" s="248" t="str">
        <f t="shared" si="0"/>
        <v/>
      </c>
      <c r="G18" t="s">
        <v>116</v>
      </c>
    </row>
    <row r="19" spans="1:7" ht="19.5" customHeight="1" thickTop="1" thickBot="1" x14ac:dyDescent="0.25">
      <c r="A19" s="203" t="s">
        <v>790</v>
      </c>
      <c r="B19" s="204" t="s">
        <v>148</v>
      </c>
      <c r="C19" s="204">
        <v>17</v>
      </c>
      <c r="D19" t="s">
        <v>5</v>
      </c>
      <c r="E19" t="str" cm="1">
        <f t="array" ref="E19">VLOOKUP(LEFT(A19,10),LEFT('Parade Entries'!$B$2:$G$215,10),4,FALSE)</f>
        <v>46056</v>
      </c>
      <c r="F19" s="248" t="str">
        <f t="shared" si="0"/>
        <v/>
      </c>
      <c r="G19" t="s">
        <v>404</v>
      </c>
    </row>
    <row r="20" spans="1:7" ht="19.5" customHeight="1" thickTop="1" thickBot="1" x14ac:dyDescent="0.25">
      <c r="A20" s="203" t="s">
        <v>699</v>
      </c>
      <c r="B20" s="204" t="s">
        <v>185</v>
      </c>
      <c r="C20" s="204">
        <v>18</v>
      </c>
      <c r="D20" t="s">
        <v>5</v>
      </c>
      <c r="E20" t="str" cm="1">
        <f t="array" ref="E20">VLOOKUP(LEFT(A20,10),LEFT('Parade Entries'!$B$2:$G$215,10),4,FALSE)</f>
        <v>46044</v>
      </c>
      <c r="F20" s="248" t="str">
        <f t="shared" si="0"/>
        <v/>
      </c>
      <c r="G20" t="s">
        <v>355</v>
      </c>
    </row>
    <row r="21" spans="1:7" ht="19.5" customHeight="1" thickTop="1" thickBot="1" x14ac:dyDescent="0.25">
      <c r="A21" s="203" t="s">
        <v>359</v>
      </c>
      <c r="B21" s="204" t="s">
        <v>185</v>
      </c>
      <c r="C21" s="204">
        <v>19</v>
      </c>
      <c r="D21" t="s">
        <v>3</v>
      </c>
      <c r="E21" t="str" cm="1">
        <f t="array" ref="E21">VLOOKUP(LEFT(A21,10),LEFT('Parade Entries'!$B$2:$G$215,10),4,FALSE)</f>
        <v>46064</v>
      </c>
      <c r="F21" s="248" t="str">
        <f t="shared" si="0"/>
        <v/>
      </c>
      <c r="G21" t="s">
        <v>394</v>
      </c>
    </row>
    <row r="22" spans="1:7" ht="19.5" customHeight="1" thickTop="1" thickBot="1" x14ac:dyDescent="0.25">
      <c r="A22" s="203" t="s">
        <v>360</v>
      </c>
      <c r="B22" s="204" t="s">
        <v>93</v>
      </c>
      <c r="C22" s="204">
        <v>20</v>
      </c>
      <c r="D22" t="s">
        <v>4</v>
      </c>
      <c r="E22" t="str" cm="1">
        <f t="array" ref="E22">VLOOKUP(LEFT(A22,10),LEFT('Parade Entries'!$B$2:$G$215,10),4,FALSE)</f>
        <v>46044</v>
      </c>
      <c r="F22" s="248" t="str">
        <f t="shared" si="0"/>
        <v/>
      </c>
      <c r="G22" t="s">
        <v>366</v>
      </c>
    </row>
    <row r="23" spans="1:7" ht="19.5" customHeight="1" thickTop="1" thickBot="1" x14ac:dyDescent="0.25">
      <c r="A23" s="472" t="s">
        <v>361</v>
      </c>
      <c r="B23" s="473" t="s">
        <v>362</v>
      </c>
      <c r="C23" s="473">
        <v>21</v>
      </c>
      <c r="D23" t="s">
        <v>1031</v>
      </c>
      <c r="E23" t="e" cm="1">
        <f t="array" ref="E23">VLOOKUP(LEFT(A23,10),LEFT('Parade Entries'!$B$2:$G$215,10),4,FALSE)</f>
        <v>#N/A</v>
      </c>
      <c r="F23" s="248" t="str">
        <f t="shared" si="0"/>
        <v>Liberty Marching Eagles</v>
      </c>
      <c r="G23" t="s">
        <v>135</v>
      </c>
    </row>
    <row r="24" spans="1:7" ht="19.5" customHeight="1" thickTop="1" thickBot="1" x14ac:dyDescent="0.25">
      <c r="A24" s="203" t="s">
        <v>92</v>
      </c>
      <c r="B24" s="204" t="s">
        <v>363</v>
      </c>
      <c r="C24" s="204">
        <v>22</v>
      </c>
      <c r="D24" t="s">
        <v>3</v>
      </c>
      <c r="E24" t="str" cm="1">
        <f t="array" ref="E24">VLOOKUP(LEFT(A24,10),LEFT('Parade Entries'!$B$2:$G$215,10),4,FALSE)</f>
        <v>46063</v>
      </c>
      <c r="F24" s="248" t="str">
        <f t="shared" si="0"/>
        <v/>
      </c>
      <c r="G24" t="s">
        <v>358</v>
      </c>
    </row>
    <row r="25" spans="1:7" ht="19.5" customHeight="1" thickTop="1" thickBot="1" x14ac:dyDescent="0.25">
      <c r="A25" s="203" t="s">
        <v>364</v>
      </c>
      <c r="B25" s="204" t="s">
        <v>365</v>
      </c>
      <c r="C25" s="204">
        <v>23</v>
      </c>
      <c r="D25" t="s">
        <v>3</v>
      </c>
      <c r="E25" t="str" cm="1">
        <f t="array" ref="E25">VLOOKUP(LEFT(A25,10),LEFT('Parade Entries'!$B$2:$G$215,10),4,FALSE)</f>
        <v>46009</v>
      </c>
      <c r="F25" s="248" t="str">
        <f t="shared" si="0"/>
        <v/>
      </c>
      <c r="G25" t="s">
        <v>389</v>
      </c>
    </row>
    <row r="26" spans="1:7" ht="19.5" customHeight="1" thickTop="1" thickBot="1" x14ac:dyDescent="0.25">
      <c r="A26" s="203" t="s">
        <v>102</v>
      </c>
      <c r="B26" s="204" t="s">
        <v>103</v>
      </c>
      <c r="C26" s="204">
        <v>24</v>
      </c>
      <c r="D26" t="s">
        <v>37</v>
      </c>
      <c r="E26" t="str" cm="1">
        <f t="array" ref="E26">VLOOKUP(LEFT(A26,10),LEFT('Parade Entries'!$B$2:$G$215,10),4,FALSE)</f>
        <v>46078</v>
      </c>
      <c r="F26" s="248" t="str">
        <f t="shared" si="0"/>
        <v/>
      </c>
      <c r="G26" t="s">
        <v>157</v>
      </c>
    </row>
    <row r="27" spans="1:7" ht="19.5" customHeight="1" thickTop="1" thickBot="1" x14ac:dyDescent="0.25">
      <c r="A27" s="203" t="s">
        <v>439</v>
      </c>
      <c r="B27" s="204" t="s">
        <v>107</v>
      </c>
      <c r="C27" s="204">
        <v>25</v>
      </c>
      <c r="D27" t="s">
        <v>5</v>
      </c>
      <c r="E27" t="str" cm="1">
        <f t="array" ref="E27">VLOOKUP(LEFT(A27,10),LEFT('Parade Entries'!$B$2:$G$215,10),4,FALSE)</f>
        <v>46017</v>
      </c>
      <c r="F27" s="248" t="str">
        <f t="shared" si="0"/>
        <v/>
      </c>
      <c r="G27" t="s">
        <v>159</v>
      </c>
    </row>
    <row r="28" spans="1:7" ht="19.5" customHeight="1" thickTop="1" thickBot="1" x14ac:dyDescent="0.25">
      <c r="A28" s="472" t="s">
        <v>157</v>
      </c>
      <c r="B28" s="210" t="s">
        <v>89</v>
      </c>
      <c r="C28" s="210">
        <v>26</v>
      </c>
      <c r="D28" t="s">
        <v>1031</v>
      </c>
      <c r="E28" t="str" cm="1">
        <f t="array" ref="E28">VLOOKUP(LEFT(A28,10),LEFT('Parade Entries'!$B$2:$G$215,10),4,FALSE)</f>
        <v>46081</v>
      </c>
      <c r="F28" s="248" t="str">
        <f t="shared" si="0"/>
        <v>Lakeisha Purchase, Alderwoman, Ward 5</v>
      </c>
      <c r="G28" t="s">
        <v>361</v>
      </c>
    </row>
    <row r="29" spans="1:7" ht="19.5" customHeight="1" thickTop="1" thickBot="1" x14ac:dyDescent="0.25">
      <c r="A29" s="203" t="s">
        <v>480</v>
      </c>
      <c r="B29" s="204" t="s">
        <v>174</v>
      </c>
      <c r="C29" s="204">
        <v>27</v>
      </c>
      <c r="D29" t="s">
        <v>5</v>
      </c>
      <c r="E29" t="str" cm="1">
        <f t="array" ref="E29">VLOOKUP(LEFT(A29,10),LEFT('Parade Entries'!$B$2:$G$215,10),4,FALSE)</f>
        <v>12/19/25</v>
      </c>
      <c r="F29" s="248" t="str">
        <f t="shared" si="0"/>
        <v/>
      </c>
      <c r="G29" t="s">
        <v>377</v>
      </c>
    </row>
    <row r="30" spans="1:7" ht="19.5" customHeight="1" thickTop="1" thickBot="1" x14ac:dyDescent="0.25">
      <c r="A30" s="203" t="s">
        <v>594</v>
      </c>
      <c r="B30" s="204" t="s">
        <v>128</v>
      </c>
      <c r="C30" s="204">
        <v>28</v>
      </c>
      <c r="D30" t="s">
        <v>4</v>
      </c>
      <c r="E30" t="str" cm="1">
        <f t="array" ref="E30">VLOOKUP(LEFT(A30,10),LEFT('Parade Entries'!$B$2:$G$215,10),4,FALSE)</f>
        <v>46037</v>
      </c>
      <c r="F30" s="248" t="str">
        <f t="shared" si="0"/>
        <v/>
      </c>
      <c r="G30" t="s">
        <v>411</v>
      </c>
    </row>
    <row r="31" spans="1:7" ht="19.5" customHeight="1" thickTop="1" thickBot="1" x14ac:dyDescent="0.25">
      <c r="A31" s="205" t="s">
        <v>212</v>
      </c>
      <c r="B31" s="211" t="s">
        <v>213</v>
      </c>
      <c r="C31" s="211">
        <v>29</v>
      </c>
      <c r="D31" t="s">
        <v>1031</v>
      </c>
      <c r="E31" t="e" cm="1">
        <f t="array" ref="E31">VLOOKUP(LEFT(A31,10),LEFT('Parade Entries'!$B$2:$G$215,10),4,FALSE)</f>
        <v>#N/A</v>
      </c>
      <c r="F31" s="248" t="str">
        <f t="shared" si="0"/>
        <v>Solomon Colors</v>
      </c>
      <c r="G31" t="s">
        <v>380</v>
      </c>
    </row>
    <row r="32" spans="1:7" ht="19.5" customHeight="1" thickTop="1" thickBot="1" x14ac:dyDescent="0.25">
      <c r="A32" s="471" t="s">
        <v>163</v>
      </c>
      <c r="B32" s="204" t="s">
        <v>164</v>
      </c>
      <c r="C32" s="204">
        <v>30</v>
      </c>
      <c r="D32" t="s">
        <v>911</v>
      </c>
      <c r="E32" t="str" cm="1">
        <f t="array" ref="E32">VLOOKUP(LEFT(A32,10),LEFT('Parade Entries'!$B$2:$G$215,10),4,FALSE)</f>
        <v>46037</v>
      </c>
      <c r="F32" s="248" t="str">
        <f t="shared" si="0"/>
        <v/>
      </c>
      <c r="G32" t="s">
        <v>400</v>
      </c>
    </row>
    <row r="33" spans="1:7" ht="19.5" customHeight="1" thickTop="1" thickBot="1" x14ac:dyDescent="0.25">
      <c r="A33" s="203" t="s">
        <v>88</v>
      </c>
      <c r="B33" s="204" t="s">
        <v>241</v>
      </c>
      <c r="C33" s="204">
        <v>31</v>
      </c>
      <c r="D33" t="s">
        <v>4</v>
      </c>
      <c r="E33" t="str" cm="1">
        <f t="array" ref="E33">VLOOKUP(LEFT(A33,10),LEFT('Parade Entries'!$B$2:$G$215,10),4,FALSE)</f>
        <v>46064</v>
      </c>
      <c r="F33" s="248" t="str">
        <f t="shared" si="0"/>
        <v/>
      </c>
      <c r="G33" t="s">
        <v>182</v>
      </c>
    </row>
    <row r="34" spans="1:7" ht="19.5" customHeight="1" thickTop="1" thickBot="1" x14ac:dyDescent="0.25">
      <c r="A34" s="205" t="s">
        <v>127</v>
      </c>
      <c r="B34" s="211" t="s">
        <v>188</v>
      </c>
      <c r="C34" s="211">
        <v>32</v>
      </c>
      <c r="D34" t="s">
        <v>4</v>
      </c>
      <c r="E34" t="str" cm="1">
        <f t="array" ref="E34">VLOOKUP(LEFT(A34,10),LEFT('Parade Entries'!$B$2:$G$215,10),4,FALSE)</f>
        <v>46072</v>
      </c>
      <c r="F34" s="248" t="str">
        <f t="shared" si="0"/>
        <v/>
      </c>
      <c r="G34" t="s">
        <v>379</v>
      </c>
    </row>
    <row r="35" spans="1:7" ht="19.5" customHeight="1" thickTop="1" thickBot="1" x14ac:dyDescent="0.25">
      <c r="A35" s="203" t="s">
        <v>724</v>
      </c>
      <c r="B35" s="204" t="s">
        <v>220</v>
      </c>
      <c r="C35" s="204">
        <v>33</v>
      </c>
      <c r="D35" t="s">
        <v>3</v>
      </c>
      <c r="E35" t="str" cm="1">
        <f t="array" ref="E35">VLOOKUP(LEFT(A35,10),LEFT('Parade Entries'!$B$2:$G$215,10),4,FALSE)</f>
        <v>46048</v>
      </c>
      <c r="F35" s="248" t="str">
        <f t="shared" si="0"/>
        <v/>
      </c>
      <c r="G35" t="s">
        <v>212</v>
      </c>
    </row>
    <row r="36" spans="1:7" ht="19.5" customHeight="1" thickTop="1" thickBot="1" x14ac:dyDescent="0.25">
      <c r="A36" s="203" t="s">
        <v>219</v>
      </c>
      <c r="B36" s="204" t="s">
        <v>142</v>
      </c>
      <c r="C36" s="204">
        <v>34</v>
      </c>
      <c r="D36" t="s">
        <v>5</v>
      </c>
      <c r="E36" t="str" cm="1">
        <f t="array" ref="E36">VLOOKUP(LEFT(A36,10),LEFT('Parade Entries'!$B$2:$G$215,10),4,FALSE)</f>
        <v>12/19/25</v>
      </c>
      <c r="F36" s="248" t="str">
        <f t="shared" si="0"/>
        <v/>
      </c>
      <c r="G36" t="s">
        <v>371</v>
      </c>
    </row>
    <row r="37" spans="1:7" ht="19.5" customHeight="1" thickTop="1" thickBot="1" x14ac:dyDescent="0.25">
      <c r="A37" s="203" t="s">
        <v>189</v>
      </c>
      <c r="B37" s="204" t="s">
        <v>122</v>
      </c>
      <c r="C37" s="204">
        <v>35</v>
      </c>
      <c r="D37" t="s">
        <v>3</v>
      </c>
      <c r="E37" t="str" cm="1">
        <f t="array" ref="E37">VLOOKUP(LEFT(A37,10),LEFT('Parade Entries'!$B$2:$G$215,10),4,FALSE)</f>
        <v>46060</v>
      </c>
      <c r="F37" s="248" t="str">
        <f t="shared" si="0"/>
        <v/>
      </c>
      <c r="G37" t="s">
        <v>229</v>
      </c>
    </row>
    <row r="38" spans="1:7" ht="19.5" customHeight="1" thickTop="1" thickBot="1" x14ac:dyDescent="0.25">
      <c r="A38" s="203" t="s">
        <v>622</v>
      </c>
      <c r="B38" s="204" t="s">
        <v>166</v>
      </c>
      <c r="C38" s="204">
        <v>36</v>
      </c>
      <c r="D38" t="s">
        <v>4</v>
      </c>
      <c r="E38" t="str" cm="1">
        <f t="array" ref="E38">VLOOKUP(LEFT(A38,10),LEFT('Parade Entries'!$B$2:$G$215,10),4,FALSE)</f>
        <v>46040</v>
      </c>
      <c r="F38" s="248" t="str">
        <f t="shared" si="0"/>
        <v/>
      </c>
      <c r="G38" t="s">
        <v>409</v>
      </c>
    </row>
    <row r="39" spans="1:7" ht="19.5" customHeight="1" thickTop="1" thickBot="1" x14ac:dyDescent="0.25">
      <c r="A39" s="209" t="s">
        <v>76</v>
      </c>
      <c r="B39" s="210" t="s">
        <v>166</v>
      </c>
      <c r="C39" s="210">
        <v>37</v>
      </c>
      <c r="D39" t="s">
        <v>1031</v>
      </c>
      <c r="E39" s="474" t="str" cm="1">
        <f t="array" ref="E39">VLOOKUP(LEFT(A39,10),LEFT('Parade Entries'!$B$2:$G$215,10),4,FALSE)</f>
        <v>46079</v>
      </c>
      <c r="F39" s="248" t="str">
        <f t="shared" si="0"/>
        <v>Abraham Lincoln Presidential Library and Museum</v>
      </c>
      <c r="G39" t="s">
        <v>384</v>
      </c>
    </row>
    <row r="40" spans="1:7" ht="19.5" customHeight="1" thickTop="1" thickBot="1" x14ac:dyDescent="0.25">
      <c r="A40" s="472" t="s">
        <v>366</v>
      </c>
      <c r="B40" s="210" t="s">
        <v>126</v>
      </c>
      <c r="C40" s="210">
        <v>38</v>
      </c>
      <c r="D40" t="s">
        <v>1031</v>
      </c>
      <c r="E40" t="e" cm="1">
        <f t="array" ref="E40">VLOOKUP(LEFT(A40,10),LEFT('Parade Entries'!$B$2:$G$215,10),4,FALSE)</f>
        <v>#N/A</v>
      </c>
      <c r="F40" s="248" t="str">
        <f t="shared" si="0"/>
        <v>Grant Middle School Drumline</v>
      </c>
      <c r="G40" t="s">
        <v>374</v>
      </c>
    </row>
    <row r="41" spans="1:7" ht="19.5" customHeight="1" thickTop="1" thickBot="1" x14ac:dyDescent="0.25">
      <c r="A41" s="203" t="s">
        <v>66</v>
      </c>
      <c r="B41" s="204" t="s">
        <v>196</v>
      </c>
      <c r="C41" s="204">
        <v>39</v>
      </c>
      <c r="D41" t="s">
        <v>3</v>
      </c>
      <c r="E41" t="str" cm="1">
        <f t="array" ref="E41">VLOOKUP(LEFT(A41,10),LEFT('Parade Entries'!$B$2:$G$215,10),4,FALSE)</f>
        <v>45999</v>
      </c>
      <c r="F41" s="248" t="str">
        <f t="shared" si="0"/>
        <v/>
      </c>
      <c r="G41" t="s">
        <v>912</v>
      </c>
    </row>
    <row r="42" spans="1:7" ht="19.5" customHeight="1" thickTop="1" thickBot="1" x14ac:dyDescent="0.25">
      <c r="A42" s="203" t="s">
        <v>815</v>
      </c>
      <c r="B42" s="204" t="s">
        <v>115</v>
      </c>
      <c r="C42" s="204">
        <v>40</v>
      </c>
      <c r="D42" t="s">
        <v>3</v>
      </c>
      <c r="E42" t="str" cm="1">
        <f t="array" ref="E42">VLOOKUP(LEFT(A42,10),LEFT('Parade Entries'!$B$2:$G$215,10),4,FALSE)</f>
        <v>46059</v>
      </c>
      <c r="F42" s="248" t="str">
        <f t="shared" si="0"/>
        <v/>
      </c>
      <c r="G42" t="s">
        <v>912</v>
      </c>
    </row>
    <row r="43" spans="1:7" ht="19.5" customHeight="1" thickTop="1" thickBot="1" x14ac:dyDescent="0.25">
      <c r="A43" s="275" t="s">
        <v>427</v>
      </c>
      <c r="B43" s="204" t="s">
        <v>190</v>
      </c>
      <c r="C43" s="204">
        <v>41</v>
      </c>
      <c r="D43" t="s">
        <v>4</v>
      </c>
      <c r="E43" t="str" cm="1">
        <f t="array" ref="E43">VLOOKUP(LEFT(A43,10),LEFT('Parade Entries'!$B$2:$G$215,10),4,FALSE)</f>
        <v>46009</v>
      </c>
      <c r="F43" s="248" t="str">
        <f t="shared" si="0"/>
        <v/>
      </c>
      <c r="G43" t="s">
        <v>912</v>
      </c>
    </row>
    <row r="44" spans="1:7" ht="19.5" customHeight="1" thickTop="1" thickBot="1" x14ac:dyDescent="0.25">
      <c r="A44" s="203" t="s">
        <v>153</v>
      </c>
      <c r="B44" s="204" t="s">
        <v>154</v>
      </c>
      <c r="C44" s="204">
        <v>42</v>
      </c>
      <c r="D44" t="s">
        <v>3</v>
      </c>
      <c r="E44" t="str" cm="1">
        <f t="array" ref="E44">VLOOKUP(LEFT(A44,10),LEFT('Parade Entries'!$B$2:$G$215,10),4,FALSE)</f>
        <v>46047</v>
      </c>
      <c r="F44" s="248" t="str">
        <f t="shared" si="0"/>
        <v/>
      </c>
      <c r="G44" t="s">
        <v>912</v>
      </c>
    </row>
    <row r="45" spans="1:7" ht="19.5" customHeight="1" thickTop="1" thickBot="1" x14ac:dyDescent="0.25">
      <c r="A45" s="203" t="s">
        <v>661</v>
      </c>
      <c r="B45" s="204" t="s">
        <v>194</v>
      </c>
      <c r="C45" s="204">
        <v>43</v>
      </c>
      <c r="D45" t="s">
        <v>4</v>
      </c>
      <c r="E45" t="str" cm="1">
        <f t="array" ref="E45">VLOOKUP(LEFT(A45,10),LEFT('Parade Entries'!$B$2:$G$215,10),4,FALSE)</f>
        <v>46043</v>
      </c>
      <c r="F45" s="248" t="str">
        <f t="shared" si="0"/>
        <v/>
      </c>
      <c r="G45" t="s">
        <v>912</v>
      </c>
    </row>
    <row r="46" spans="1:7" ht="19.5" customHeight="1" thickTop="1" thickBot="1" x14ac:dyDescent="0.25">
      <c r="A46" s="209" t="s">
        <v>245</v>
      </c>
      <c r="B46" s="210" t="s">
        <v>367</v>
      </c>
      <c r="C46" s="210">
        <v>44</v>
      </c>
      <c r="D46" t="s">
        <v>1057</v>
      </c>
      <c r="E46" t="str" cm="1">
        <f t="array" ref="E46">VLOOKUP(LEFT(A46,10),LEFT('Parade Entries'!$B$2:$G$215,10),4,FALSE)</f>
        <v>46079</v>
      </c>
      <c r="F46" s="248" t="str">
        <f t="shared" si="0"/>
        <v/>
      </c>
      <c r="G46" t="s">
        <v>912</v>
      </c>
    </row>
    <row r="47" spans="1:7" ht="19.5" customHeight="1" thickTop="1" thickBot="1" x14ac:dyDescent="0.25">
      <c r="A47" s="475" t="s">
        <v>507</v>
      </c>
      <c r="B47" s="210" t="s">
        <v>368</v>
      </c>
      <c r="C47" s="210">
        <v>45</v>
      </c>
      <c r="D47" t="s">
        <v>911</v>
      </c>
      <c r="E47" t="str" cm="1">
        <f t="array" ref="E47">VLOOKUP(LEFT(A47,10),LEFT('Parade Entries'!$B$2:$G$215,10),4,FALSE)</f>
        <v>46028</v>
      </c>
      <c r="F47" s="248" t="str">
        <f t="shared" si="0"/>
        <v/>
      </c>
      <c r="G47" t="s">
        <v>912</v>
      </c>
    </row>
    <row r="48" spans="1:7" ht="19.5" customHeight="1" thickTop="1" thickBot="1" x14ac:dyDescent="0.25">
      <c r="A48" s="203" t="s">
        <v>244</v>
      </c>
      <c r="B48" s="204" t="s">
        <v>369</v>
      </c>
      <c r="C48" s="204">
        <v>46</v>
      </c>
      <c r="D48" t="s">
        <v>3</v>
      </c>
      <c r="E48" t="str" cm="1">
        <f t="array" ref="E48">VLOOKUP(LEFT(A48,10),LEFT('Parade Entries'!$B$2:$G$215,10),4,FALSE)</f>
        <v>45965</v>
      </c>
      <c r="F48" s="248" t="str">
        <f t="shared" si="0"/>
        <v/>
      </c>
      <c r="G48" t="s">
        <v>912</v>
      </c>
    </row>
    <row r="49" spans="1:7" ht="19.5" customHeight="1" thickTop="1" thickBot="1" x14ac:dyDescent="0.25">
      <c r="A49" s="203" t="s">
        <v>118</v>
      </c>
      <c r="B49" s="204" t="s">
        <v>370</v>
      </c>
      <c r="C49" s="204">
        <v>47</v>
      </c>
      <c r="D49" t="s">
        <v>4</v>
      </c>
      <c r="E49" t="str" cm="1">
        <f t="array" ref="E49">VLOOKUP(LEFT(A49,10),LEFT('Parade Entries'!$B$2:$G$215,10),4,FALSE)</f>
        <v>46042</v>
      </c>
      <c r="F49" s="248" t="str">
        <f t="shared" si="0"/>
        <v/>
      </c>
      <c r="G49" t="s">
        <v>912</v>
      </c>
    </row>
    <row r="50" spans="1:7" ht="19.5" customHeight="1" thickTop="1" thickBot="1" x14ac:dyDescent="0.25">
      <c r="A50" s="209" t="s">
        <v>371</v>
      </c>
      <c r="B50" s="210" t="s">
        <v>124</v>
      </c>
      <c r="C50" s="210">
        <v>48</v>
      </c>
      <c r="D50" t="s">
        <v>1031</v>
      </c>
      <c r="E50" t="e" cm="1">
        <f t="array" ref="E50">VLOOKUP(LEFT(A50,10),LEFT('Parade Entries'!$B$2:$G$215,10),4,FALSE)</f>
        <v>#N/A</v>
      </c>
      <c r="F50" s="248" t="str">
        <f t="shared" si="0"/>
        <v>Steve McClure - Illinois State Senator</v>
      </c>
      <c r="G50" t="s">
        <v>912</v>
      </c>
    </row>
    <row r="51" spans="1:7" ht="19.5" customHeight="1" thickTop="1" thickBot="1" x14ac:dyDescent="0.25">
      <c r="A51" s="209" t="s">
        <v>372</v>
      </c>
      <c r="B51" s="210" t="s">
        <v>200</v>
      </c>
      <c r="C51" s="210">
        <v>49</v>
      </c>
      <c r="D51" t="s">
        <v>1031</v>
      </c>
      <c r="E51" t="e" cm="1">
        <f t="array" ref="E51">VLOOKUP(LEFT(A51,10),LEFT('Parade Entries'!$B$2:$G$215,10),4,FALSE)</f>
        <v>#N/A</v>
      </c>
      <c r="F51" s="248" t="str">
        <f t="shared" si="0"/>
        <v>Brennan Conway Clan</v>
      </c>
      <c r="G51" t="s">
        <v>912</v>
      </c>
    </row>
    <row r="52" spans="1:7" ht="19.5" customHeight="1" thickTop="1" thickBot="1" x14ac:dyDescent="0.25">
      <c r="A52" s="209" t="s">
        <v>373</v>
      </c>
      <c r="B52" s="210" t="s">
        <v>156</v>
      </c>
      <c r="C52" s="210">
        <v>50</v>
      </c>
      <c r="D52" t="s">
        <v>1031</v>
      </c>
      <c r="E52" t="e" cm="1">
        <f t="array" ref="E52">VLOOKUP(LEFT(A52,10),LEFT('Parade Entries'!$B$2:$G$215,10),4,FALSE)</f>
        <v>#N/A</v>
      </c>
      <c r="F52" s="248" t="str">
        <f t="shared" si="0"/>
        <v>Crafted Stag Supply</v>
      </c>
      <c r="G52" t="s">
        <v>912</v>
      </c>
    </row>
    <row r="53" spans="1:7" ht="19.5" customHeight="1" thickTop="1" thickBot="1" x14ac:dyDescent="0.25">
      <c r="A53" s="209" t="s">
        <v>374</v>
      </c>
      <c r="B53" s="210" t="s">
        <v>246</v>
      </c>
      <c r="C53" s="210">
        <v>51</v>
      </c>
      <c r="D53" t="s">
        <v>1031</v>
      </c>
      <c r="E53" t="e" cm="1">
        <f t="array" ref="E53">VLOOKUP(LEFT(A53,10),LEFT('Parade Entries'!$B$2:$G$215,10),4,FALSE)</f>
        <v>#N/A</v>
      </c>
      <c r="F53" s="248" t="str">
        <f t="shared" si="0"/>
        <v>Woodward Media Springfield's 104.5 WFMB &amp; 99.7 The Mix</v>
      </c>
      <c r="G53" t="s">
        <v>912</v>
      </c>
    </row>
    <row r="54" spans="1:7" ht="19.5" customHeight="1" thickTop="1" thickBot="1" x14ac:dyDescent="0.25">
      <c r="A54" s="203" t="s">
        <v>375</v>
      </c>
      <c r="B54" s="204" t="s">
        <v>119</v>
      </c>
      <c r="C54" s="204">
        <v>52</v>
      </c>
      <c r="D54" t="s">
        <v>4</v>
      </c>
      <c r="E54" t="str" cm="1">
        <f t="array" ref="E54">VLOOKUP(LEFT(A54,10),LEFT('Parade Entries'!$B$2:$G$215,10),4,FALSE)</f>
        <v>46050</v>
      </c>
      <c r="F54" s="248" t="str">
        <f t="shared" si="0"/>
        <v/>
      </c>
      <c r="G54" t="s">
        <v>912</v>
      </c>
    </row>
    <row r="55" spans="1:7" ht="19.5" customHeight="1" thickTop="1" thickBot="1" x14ac:dyDescent="0.25">
      <c r="A55" s="472" t="s">
        <v>159</v>
      </c>
      <c r="B55" s="473" t="s">
        <v>376</v>
      </c>
      <c r="C55" s="473">
        <v>53</v>
      </c>
      <c r="D55" t="s">
        <v>1031</v>
      </c>
      <c r="E55" t="str" cm="1">
        <f t="array" ref="E55">VLOOKUP(LEFT(A55,10),LEFT('Parade Entries'!$B$2:$G$215,10),4,FALSE)</f>
        <v>46080</v>
      </c>
      <c r="F55" s="248" t="str">
        <f t="shared" si="0"/>
        <v>Lanphier High School Band</v>
      </c>
      <c r="G55" t="s">
        <v>912</v>
      </c>
    </row>
    <row r="56" spans="1:7" ht="19.5" customHeight="1" thickTop="1" thickBot="1" x14ac:dyDescent="0.25">
      <c r="A56" s="472" t="s">
        <v>377</v>
      </c>
      <c r="B56" s="473" t="s">
        <v>378</v>
      </c>
      <c r="C56" s="473">
        <v>54</v>
      </c>
      <c r="D56" t="s">
        <v>1031</v>
      </c>
      <c r="E56" t="e" cm="1">
        <f t="array" ref="E56">VLOOKUP(LEFT(A56,10),LEFT('Parade Entries'!$B$2:$G$215,10),4,FALSE)</f>
        <v>#N/A</v>
      </c>
      <c r="F56" s="248" t="str">
        <f t="shared" si="0"/>
        <v>Lincoln Library - The Public Library of Springfield</v>
      </c>
      <c r="G56" t="s">
        <v>912</v>
      </c>
    </row>
    <row r="57" spans="1:7" ht="19.5" customHeight="1" thickTop="1" thickBot="1" x14ac:dyDescent="0.25">
      <c r="A57" s="472" t="s">
        <v>379</v>
      </c>
      <c r="B57" s="473" t="s">
        <v>207</v>
      </c>
      <c r="C57" s="473">
        <v>55</v>
      </c>
      <c r="D57" t="s">
        <v>1031</v>
      </c>
      <c r="E57" t="e" cm="1">
        <f t="array" ref="E57">VLOOKUP(LEFT(A57,10),LEFT('Parade Entries'!$B$2:$G$215,10),4,FALSE)</f>
        <v>#N/A</v>
      </c>
      <c r="F57" s="248" t="str">
        <f t="shared" si="0"/>
        <v>Rumble Around the Lake - Council of Lake Springfield Clubs</v>
      </c>
      <c r="G57" t="s">
        <v>912</v>
      </c>
    </row>
    <row r="58" spans="1:7" ht="19.5" customHeight="1" thickTop="1" thickBot="1" x14ac:dyDescent="0.25">
      <c r="A58" s="472" t="s">
        <v>380</v>
      </c>
      <c r="B58" s="473" t="s">
        <v>150</v>
      </c>
      <c r="C58" s="473">
        <v>56</v>
      </c>
      <c r="D58" t="s">
        <v>1031</v>
      </c>
      <c r="E58" t="e" cm="1">
        <f t="array" ref="E58">VLOOKUP(LEFT(A58,10),LEFT('Parade Entries'!$B$2:$G$215,10),4,FALSE)</f>
        <v>#N/A</v>
      </c>
      <c r="F58" s="248" t="str">
        <f t="shared" si="0"/>
        <v>Micah Miller for District 186 School Board</v>
      </c>
      <c r="G58" t="s">
        <v>912</v>
      </c>
    </row>
    <row r="59" spans="1:7" ht="19.5" customHeight="1" thickTop="1" thickBot="1" x14ac:dyDescent="0.25">
      <c r="A59" s="203" t="s">
        <v>171</v>
      </c>
      <c r="B59" s="204" t="s">
        <v>381</v>
      </c>
      <c r="C59" s="204">
        <v>57</v>
      </c>
      <c r="D59" t="s">
        <v>3</v>
      </c>
      <c r="E59" t="str" cm="1">
        <f t="array" ref="E59">VLOOKUP(LEFT(A59,10),LEFT('Parade Entries'!$B$2:$G$215,10),4,FALSE)</f>
        <v>46055</v>
      </c>
      <c r="F59" s="248" t="str">
        <f t="shared" si="0"/>
        <v/>
      </c>
      <c r="G59" t="s">
        <v>912</v>
      </c>
    </row>
    <row r="60" spans="1:7" ht="19.5" customHeight="1" thickTop="1" thickBot="1" x14ac:dyDescent="0.25">
      <c r="A60" s="209" t="s">
        <v>382</v>
      </c>
      <c r="B60" s="210" t="s">
        <v>383</v>
      </c>
      <c r="C60" s="210">
        <v>58</v>
      </c>
      <c r="D60" t="s">
        <v>1031</v>
      </c>
      <c r="E60" t="str" cm="1">
        <f t="array" ref="E60">VLOOKUP(LEFT(A60,10),LEFT('Parade Entries'!$B$2:$G$215,10),4,FALSE)</f>
        <v>46079</v>
      </c>
      <c r="F60" s="248" t="str">
        <f t="shared" si="0"/>
        <v>Abraham Lincoln Council - Scouting America</v>
      </c>
      <c r="G60" t="s">
        <v>912</v>
      </c>
    </row>
    <row r="61" spans="1:7" ht="19.5" customHeight="1" thickTop="1" thickBot="1" x14ac:dyDescent="0.25">
      <c r="A61" s="206" t="s">
        <v>60</v>
      </c>
      <c r="B61" s="204" t="s">
        <v>132</v>
      </c>
      <c r="C61" s="204">
        <v>59</v>
      </c>
      <c r="D61" t="s">
        <v>911</v>
      </c>
      <c r="E61" t="str" cm="1">
        <f t="array" ref="E61">VLOOKUP(LEFT(A61,10),LEFT('Parade Entries'!$B$2:$G$215,10),4,FALSE)</f>
        <v>46028</v>
      </c>
      <c r="F61" s="248" t="str">
        <f t="shared" si="0"/>
        <v/>
      </c>
      <c r="G61" t="s">
        <v>912</v>
      </c>
    </row>
    <row r="62" spans="1:7" ht="19.5" customHeight="1" thickTop="1" thickBot="1" x14ac:dyDescent="0.25">
      <c r="A62" s="203" t="s">
        <v>56</v>
      </c>
      <c r="B62" s="204" t="s">
        <v>97</v>
      </c>
      <c r="C62" s="204">
        <v>60</v>
      </c>
      <c r="D62" t="s">
        <v>3</v>
      </c>
      <c r="E62" t="str" cm="1">
        <f t="array" ref="E62">VLOOKUP(LEFT(A62,10),LEFT('Parade Entries'!$B$2:$G$215,10),4,FALSE)</f>
        <v>46021</v>
      </c>
      <c r="F62" s="248" t="str">
        <f t="shared" si="0"/>
        <v/>
      </c>
      <c r="G62" t="s">
        <v>912</v>
      </c>
    </row>
    <row r="63" spans="1:7" ht="19.5" customHeight="1" thickTop="1" thickBot="1" x14ac:dyDescent="0.25">
      <c r="A63" s="209" t="s">
        <v>384</v>
      </c>
      <c r="B63" s="210" t="s">
        <v>99</v>
      </c>
      <c r="C63" s="210">
        <v>61</v>
      </c>
      <c r="D63" t="s">
        <v>1031</v>
      </c>
      <c r="E63" t="e" cm="1">
        <f t="array" ref="E63">VLOOKUP(LEFT(A63,10),LEFT('Parade Entries'!$B$2:$G$215,10),4,FALSE)</f>
        <v>#N/A</v>
      </c>
      <c r="F63" s="248" t="str">
        <f t="shared" si="0"/>
        <v>University of Illinois Prairie Stars</v>
      </c>
      <c r="G63" t="s">
        <v>912</v>
      </c>
    </row>
    <row r="64" spans="1:7" ht="19.5" customHeight="1" thickTop="1" thickBot="1" x14ac:dyDescent="0.25">
      <c r="A64" s="203" t="s">
        <v>90</v>
      </c>
      <c r="B64" s="204" t="s">
        <v>385</v>
      </c>
      <c r="C64" s="204">
        <v>62</v>
      </c>
      <c r="D64" t="s">
        <v>4</v>
      </c>
      <c r="E64" t="str" cm="1">
        <f t="array" ref="E64">VLOOKUP(LEFT(A64,10),LEFT('Parade Entries'!$B$2:$G$215,10),4,FALSE)</f>
        <v>46049</v>
      </c>
      <c r="F64" s="248" t="str">
        <f t="shared" si="0"/>
        <v/>
      </c>
      <c r="G64" t="s">
        <v>912</v>
      </c>
    </row>
    <row r="65" spans="1:7" ht="19.5" customHeight="1" thickTop="1" thickBot="1" x14ac:dyDescent="0.25">
      <c r="A65" s="203" t="s">
        <v>386</v>
      </c>
      <c r="B65" s="204" t="s">
        <v>387</v>
      </c>
      <c r="C65" s="204">
        <v>63</v>
      </c>
      <c r="D65" t="s">
        <v>4</v>
      </c>
      <c r="E65" t="str" cm="1">
        <f t="array" ref="E65">VLOOKUP(LEFT(A65,10),LEFT('Parade Entries'!$B$2:$G$215,10),4,FALSE)</f>
        <v>46041</v>
      </c>
      <c r="F65" s="248" t="str">
        <f t="shared" si="0"/>
        <v/>
      </c>
      <c r="G65" t="s">
        <v>912</v>
      </c>
    </row>
    <row r="66" spans="1:7" ht="19.5" customHeight="1" thickTop="1" thickBot="1" x14ac:dyDescent="0.25">
      <c r="A66" s="203" t="s">
        <v>945</v>
      </c>
      <c r="B66" s="204" t="s">
        <v>388</v>
      </c>
      <c r="C66" s="204">
        <v>64</v>
      </c>
      <c r="D66" t="s">
        <v>3</v>
      </c>
      <c r="E66" t="str" cm="1">
        <f t="array" ref="E66">VLOOKUP(LEFT(A66,10),LEFT('Parade Entries'!$B$2:$G$215,10),4,FALSE)</f>
        <v>46070</v>
      </c>
      <c r="F66" s="248" t="str">
        <f t="shared" si="0"/>
        <v/>
      </c>
      <c r="G66" t="s">
        <v>912</v>
      </c>
    </row>
    <row r="67" spans="1:7" ht="19.5" customHeight="1" thickTop="1" thickBot="1" x14ac:dyDescent="0.25">
      <c r="A67" s="209" t="s">
        <v>389</v>
      </c>
      <c r="B67" s="210" t="s">
        <v>390</v>
      </c>
      <c r="C67" s="210">
        <v>65</v>
      </c>
      <c r="D67" t="s">
        <v>1031</v>
      </c>
      <c r="E67" t="e" cm="1">
        <f t="array" ref="E67">VLOOKUP(LEFT(A67,10),LEFT('Parade Entries'!$B$2:$G$215,10),4,FALSE)</f>
        <v>#N/A</v>
      </c>
      <c r="F67" s="248" t="str">
        <f t="shared" si="0"/>
        <v>Kwik Wall</v>
      </c>
      <c r="G67" t="s">
        <v>912</v>
      </c>
    </row>
    <row r="68" spans="1:7" ht="19.5" customHeight="1" thickTop="1" thickBot="1" x14ac:dyDescent="0.25">
      <c r="A68" s="203" t="s">
        <v>464</v>
      </c>
      <c r="B68" s="204" t="s">
        <v>391</v>
      </c>
      <c r="C68" s="204">
        <v>66</v>
      </c>
      <c r="D68" t="s">
        <v>1030</v>
      </c>
      <c r="E68" t="str" cm="1">
        <f t="array" ref="E68">VLOOKUP(LEFT(A68,10),LEFT('Parade Entries'!$B$2:$G$215,10),4,FALSE)</f>
        <v>46022</v>
      </c>
      <c r="F68" s="248" t="str">
        <f t="shared" ref="F68:F107" si="1">IF(D68="N/A",A68,"")</f>
        <v/>
      </c>
      <c r="G68" t="s">
        <v>912</v>
      </c>
    </row>
    <row r="69" spans="1:7" ht="19.5" customHeight="1" thickTop="1" thickBot="1" x14ac:dyDescent="0.25">
      <c r="A69" s="203" t="s">
        <v>234</v>
      </c>
      <c r="B69" s="204" t="s">
        <v>392</v>
      </c>
      <c r="C69" s="204">
        <v>67</v>
      </c>
      <c r="D69" t="s">
        <v>3</v>
      </c>
      <c r="E69" t="str" cm="1">
        <f t="array" ref="E69">VLOOKUP(LEFT(A69,10),LEFT('Parade Entries'!$B$2:$G$215,10),4,FALSE)</f>
        <v>46062</v>
      </c>
      <c r="F69" s="248" t="str">
        <f t="shared" si="1"/>
        <v/>
      </c>
      <c r="G69" t="s">
        <v>912</v>
      </c>
    </row>
    <row r="70" spans="1:7" ht="19.5" customHeight="1" thickTop="1" thickBot="1" x14ac:dyDescent="0.25">
      <c r="A70" s="203" t="s">
        <v>209</v>
      </c>
      <c r="B70" s="204" t="s">
        <v>210</v>
      </c>
      <c r="C70" s="204">
        <v>68</v>
      </c>
      <c r="D70" t="s">
        <v>5</v>
      </c>
      <c r="E70" t="str" cm="1">
        <f t="array" ref="E70">VLOOKUP(LEFT(A70,10),LEFT('Parade Entries'!$B$2:$G$215,10),4,FALSE)</f>
        <v>46044</v>
      </c>
      <c r="F70" s="248" t="str">
        <f t="shared" si="1"/>
        <v/>
      </c>
      <c r="G70" t="s">
        <v>912</v>
      </c>
    </row>
    <row r="71" spans="1:7" ht="19.5" customHeight="1" thickTop="1" thickBot="1" x14ac:dyDescent="0.25">
      <c r="A71" s="203" t="s">
        <v>393</v>
      </c>
      <c r="B71" s="204" t="s">
        <v>198</v>
      </c>
      <c r="C71" s="204">
        <v>69</v>
      </c>
      <c r="D71" t="s">
        <v>3</v>
      </c>
      <c r="E71" t="str" cm="1">
        <f t="array" ref="E71">VLOOKUP(LEFT(A71,10),LEFT('Parade Entries'!$B$2:$G$215,10),4,FALSE)</f>
        <v>46054</v>
      </c>
      <c r="F71" s="248" t="str">
        <f t="shared" si="1"/>
        <v/>
      </c>
      <c r="G71" t="s">
        <v>912</v>
      </c>
    </row>
    <row r="72" spans="1:7" ht="19.5" customHeight="1" thickTop="1" thickBot="1" x14ac:dyDescent="0.25">
      <c r="A72" s="209" t="s">
        <v>394</v>
      </c>
      <c r="B72" s="210" t="s">
        <v>177</v>
      </c>
      <c r="C72" s="210">
        <v>70</v>
      </c>
      <c r="D72" t="s">
        <v>1031</v>
      </c>
      <c r="E72" t="e" cm="1">
        <f t="array" ref="E72">VLOOKUP(LEFT(A72,10),LEFT('Parade Entries'!$B$2:$G$215,10),4,FALSE)</f>
        <v>#N/A</v>
      </c>
      <c r="F72" s="248" t="str">
        <f t="shared" si="1"/>
        <v>Gowns Boutique</v>
      </c>
      <c r="G72" t="s">
        <v>912</v>
      </c>
    </row>
    <row r="73" spans="1:7" ht="19.5" customHeight="1" thickTop="1" thickBot="1" x14ac:dyDescent="0.25">
      <c r="A73" s="203" t="s">
        <v>61</v>
      </c>
      <c r="B73" s="204" t="s">
        <v>111</v>
      </c>
      <c r="C73" s="204">
        <v>71</v>
      </c>
      <c r="D73" t="s">
        <v>3</v>
      </c>
      <c r="E73" t="str" cm="1">
        <f t="array" ref="E73">VLOOKUP(LEFT(A73,10),LEFT('Parade Entries'!$B$2:$G$215,10),4,FALSE)</f>
        <v>46028</v>
      </c>
      <c r="F73" s="248" t="str">
        <f t="shared" si="1"/>
        <v/>
      </c>
      <c r="G73" t="s">
        <v>912</v>
      </c>
    </row>
    <row r="74" spans="1:7" ht="19.5" customHeight="1" thickTop="1" thickBot="1" x14ac:dyDescent="0.25">
      <c r="A74" s="203" t="s">
        <v>630</v>
      </c>
      <c r="B74" s="204" t="s">
        <v>254</v>
      </c>
      <c r="C74" s="204">
        <v>72</v>
      </c>
      <c r="D74" t="s">
        <v>4</v>
      </c>
      <c r="E74" t="str" cm="1">
        <f t="array" ref="E74">VLOOKUP(LEFT(A74,10),LEFT('Parade Entries'!$B$2:$G$215,10),4,FALSE)</f>
        <v>46041</v>
      </c>
      <c r="F74" s="248" t="str">
        <f t="shared" si="1"/>
        <v/>
      </c>
      <c r="G74" t="s">
        <v>912</v>
      </c>
    </row>
    <row r="75" spans="1:7" ht="19.5" customHeight="1" thickTop="1" thickBot="1" x14ac:dyDescent="0.25">
      <c r="A75" s="203" t="s">
        <v>395</v>
      </c>
      <c r="B75" s="204" t="s">
        <v>230</v>
      </c>
      <c r="C75" s="204">
        <v>73</v>
      </c>
      <c r="D75" t="s">
        <v>4</v>
      </c>
      <c r="E75" t="str" cm="1">
        <f t="array" ref="E75">VLOOKUP(LEFT(A75,10),LEFT('Parade Entries'!$B$2:$G$215,10),4,FALSE)</f>
        <v>46072</v>
      </c>
      <c r="F75" s="248" t="str">
        <f t="shared" si="1"/>
        <v/>
      </c>
      <c r="G75" t="s">
        <v>912</v>
      </c>
    </row>
    <row r="76" spans="1:7" ht="19.5" customHeight="1" thickTop="1" thickBot="1" x14ac:dyDescent="0.25">
      <c r="A76" s="209" t="s">
        <v>396</v>
      </c>
      <c r="B76" s="210" t="s">
        <v>235</v>
      </c>
      <c r="C76" s="210">
        <v>74</v>
      </c>
      <c r="D76" t="s">
        <v>1031</v>
      </c>
      <c r="E76" t="e" cm="1">
        <f t="array" ref="E76">VLOOKUP(LEFT(A76,10),LEFT('Parade Entries'!$B$2:$G$215,10),4,FALSE)</f>
        <v>#N/A</v>
      </c>
      <c r="F76" s="248" t="str">
        <f t="shared" si="1"/>
        <v>Downtown Springfield Inc.</v>
      </c>
      <c r="G76" t="s">
        <v>912</v>
      </c>
    </row>
    <row r="77" spans="1:7" ht="19.5" customHeight="1" thickTop="1" thickBot="1" x14ac:dyDescent="0.25">
      <c r="A77" s="209" t="s">
        <v>229</v>
      </c>
      <c r="B77" s="210" t="s">
        <v>237</v>
      </c>
      <c r="C77" s="210">
        <v>75</v>
      </c>
      <c r="D77" t="s">
        <v>1031</v>
      </c>
      <c r="E77" t="str" cm="1">
        <f t="array" ref="E77">VLOOKUP(LEFT(A77,10),LEFT('Parade Entries'!$B$2:$G$215,10),4,FALSE)</f>
        <v>46080</v>
      </c>
      <c r="F77" s="248" t="str">
        <f t="shared" si="1"/>
        <v>Taylor Brothers Towing</v>
      </c>
      <c r="G77" t="s">
        <v>912</v>
      </c>
    </row>
    <row r="78" spans="1:7" ht="19.5" customHeight="1" thickTop="1" thickBot="1" x14ac:dyDescent="0.25">
      <c r="A78" s="203" t="s">
        <v>75</v>
      </c>
      <c r="B78" s="204" t="s">
        <v>397</v>
      </c>
      <c r="C78" s="204">
        <v>76</v>
      </c>
      <c r="D78" t="s">
        <v>1031</v>
      </c>
      <c r="E78" t="e" cm="1">
        <f t="array" ref="E78">VLOOKUP(LEFT(A78,10),LEFT('Parade Entries'!$B$2:$G$215,10),4,FALSE)</f>
        <v>#N/A</v>
      </c>
      <c r="F78" s="248" t="str">
        <f t="shared" si="1"/>
        <v>ABATE of Illinois, Lincoln Land Chapter</v>
      </c>
      <c r="G78" t="s">
        <v>912</v>
      </c>
    </row>
    <row r="79" spans="1:7" ht="19.5" customHeight="1" thickTop="1" thickBot="1" x14ac:dyDescent="0.25">
      <c r="A79" s="203" t="s">
        <v>151</v>
      </c>
      <c r="B79" s="204" t="s">
        <v>152</v>
      </c>
      <c r="C79" s="204">
        <v>77</v>
      </c>
      <c r="D79" t="s">
        <v>3</v>
      </c>
      <c r="E79" t="str" cm="1">
        <f t="array" ref="E79">VLOOKUP(LEFT(A79,10),LEFT('Parade Entries'!$B$2:$G$215,10),4,FALSE)</f>
        <v>46047</v>
      </c>
      <c r="F79" s="248" t="str">
        <f t="shared" si="1"/>
        <v/>
      </c>
      <c r="G79" t="s">
        <v>912</v>
      </c>
    </row>
    <row r="80" spans="1:7" ht="19.5" customHeight="1" thickTop="1" thickBot="1" x14ac:dyDescent="0.25">
      <c r="A80" s="203" t="s">
        <v>398</v>
      </c>
      <c r="B80" s="204" t="s">
        <v>101</v>
      </c>
      <c r="C80" s="204">
        <v>78</v>
      </c>
      <c r="D80" t="s">
        <v>4</v>
      </c>
      <c r="E80" t="str" cm="1">
        <f t="array" ref="E80">VLOOKUP(LEFT(A80,10),LEFT('Parade Entries'!$B$2:$G$215,10),4,FALSE)</f>
        <v>46065</v>
      </c>
      <c r="F80" s="248" t="str">
        <f t="shared" si="1"/>
        <v/>
      </c>
      <c r="G80" t="s">
        <v>912</v>
      </c>
    </row>
    <row r="81" spans="1:7" ht="19.5" customHeight="1" thickTop="1" thickBot="1" x14ac:dyDescent="0.25">
      <c r="A81" s="203" t="s">
        <v>399</v>
      </c>
      <c r="B81" s="204" t="s">
        <v>101</v>
      </c>
      <c r="C81" s="204">
        <v>79</v>
      </c>
      <c r="D81" t="s">
        <v>1031</v>
      </c>
      <c r="E81" t="e" cm="1">
        <f t="array" ref="E81">VLOOKUP(LEFT(A81,10),LEFT('Parade Entries'!$B$2:$G$215,10),4,FALSE)</f>
        <v>#N/A</v>
      </c>
      <c r="F81" s="248" t="str">
        <f t="shared" si="1"/>
        <v xml:space="preserve">2024 Miss Sangamon County - Claire Oliver </v>
      </c>
      <c r="G81" t="s">
        <v>912</v>
      </c>
    </row>
    <row r="82" spans="1:7" ht="19.5" customHeight="1" thickTop="1" thickBot="1" x14ac:dyDescent="0.25">
      <c r="A82" s="209" t="s">
        <v>182</v>
      </c>
      <c r="B82" s="210" t="s">
        <v>183</v>
      </c>
      <c r="C82" s="210">
        <v>80</v>
      </c>
      <c r="D82" t="s">
        <v>1031</v>
      </c>
      <c r="E82" t="e" cm="1">
        <f t="array" ref="E82">VLOOKUP(LEFT(A82,10),LEFT('Parade Entries'!$B$2:$G$215,10),4,FALSE)</f>
        <v>#N/A</v>
      </c>
      <c r="F82" s="248" t="str">
        <f t="shared" si="1"/>
        <v>Mosquito Squad of Central Illinois</v>
      </c>
      <c r="G82" t="s">
        <v>912</v>
      </c>
    </row>
    <row r="83" spans="1:7" ht="19.5" customHeight="1" thickTop="1" thickBot="1" x14ac:dyDescent="0.25">
      <c r="A83" s="209" t="s">
        <v>400</v>
      </c>
      <c r="B83" s="210" t="s">
        <v>250</v>
      </c>
      <c r="C83" s="210">
        <v>81</v>
      </c>
      <c r="D83" t="s">
        <v>1031</v>
      </c>
      <c r="E83" t="e" cm="1">
        <f t="array" ref="E83">VLOOKUP(LEFT(A83,10),LEFT('Parade Entries'!$B$2:$G$215,10),4,FALSE)</f>
        <v>#N/A</v>
      </c>
      <c r="F83" s="248" t="str">
        <f t="shared" si="1"/>
        <v>Miss Virden Royalty</v>
      </c>
      <c r="G83" t="s">
        <v>912</v>
      </c>
    </row>
    <row r="84" spans="1:7" ht="19.5" customHeight="1" thickTop="1" thickBot="1" x14ac:dyDescent="0.25">
      <c r="A84" s="203" t="s">
        <v>514</v>
      </c>
      <c r="B84" s="204" t="s">
        <v>179</v>
      </c>
      <c r="C84" s="204">
        <v>82</v>
      </c>
      <c r="D84" t="s">
        <v>4</v>
      </c>
      <c r="E84" t="str" cm="1">
        <f t="array" ref="E84">VLOOKUP(LEFT(A84,10),LEFT('Parade Entries'!$B$2:$G$215,10),4,FALSE)</f>
        <v>46028</v>
      </c>
      <c r="F84" s="248" t="str">
        <f t="shared" si="1"/>
        <v/>
      </c>
      <c r="G84" t="s">
        <v>912</v>
      </c>
    </row>
    <row r="85" spans="1:7" ht="19.5" customHeight="1" thickTop="1" thickBot="1" x14ac:dyDescent="0.25">
      <c r="A85" s="209" t="s">
        <v>401</v>
      </c>
      <c r="B85" s="210" t="s">
        <v>105</v>
      </c>
      <c r="C85" s="210">
        <v>83</v>
      </c>
      <c r="D85" t="s">
        <v>1031</v>
      </c>
      <c r="E85" t="e" cm="1">
        <f t="array" ref="E85">VLOOKUP(LEFT(A85,10),LEFT('Parade Entries'!$B$2:$G$215,10),4,FALSE)</f>
        <v>#N/A</v>
      </c>
      <c r="F85" s="248" t="str">
        <f t="shared" si="1"/>
        <v>Autism Awareness at Dubois Elementary School</v>
      </c>
      <c r="G85" t="s">
        <v>912</v>
      </c>
    </row>
    <row r="86" spans="1:7" ht="19.5" customHeight="1" thickTop="1" thickBot="1" x14ac:dyDescent="0.25">
      <c r="A86" s="203" t="s">
        <v>402</v>
      </c>
      <c r="B86" s="204" t="s">
        <v>74</v>
      </c>
      <c r="C86" s="204">
        <v>84</v>
      </c>
      <c r="D86" t="s">
        <v>3</v>
      </c>
      <c r="E86" t="str" cm="1">
        <f t="array" ref="E86">VLOOKUP(LEFT(A86,10),LEFT('Parade Entries'!$B$2:$G$215,10),4,FALSE)</f>
        <v>46044</v>
      </c>
      <c r="F86" s="248" t="str">
        <f t="shared" si="1"/>
        <v/>
      </c>
      <c r="G86" t="s">
        <v>912</v>
      </c>
    </row>
    <row r="87" spans="1:7" ht="19.5" customHeight="1" thickTop="1" thickBot="1" x14ac:dyDescent="0.25">
      <c r="A87" s="203" t="s">
        <v>403</v>
      </c>
      <c r="B87" s="204" t="s">
        <v>239</v>
      </c>
      <c r="C87" s="204">
        <v>85</v>
      </c>
      <c r="D87" t="s">
        <v>4</v>
      </c>
      <c r="E87" t="str" cm="1">
        <f t="array" ref="E87">VLOOKUP(LEFT(A87,10),LEFT('Parade Entries'!$B$2:$G$215,10),4,FALSE)</f>
        <v>46050</v>
      </c>
      <c r="F87" s="248" t="str">
        <f t="shared" si="1"/>
        <v/>
      </c>
      <c r="G87" t="s">
        <v>912</v>
      </c>
    </row>
    <row r="88" spans="1:7" ht="19.5" customHeight="1" thickTop="1" thickBot="1" x14ac:dyDescent="0.25">
      <c r="A88" s="203" t="s">
        <v>1029</v>
      </c>
      <c r="B88" s="204" t="s">
        <v>204</v>
      </c>
      <c r="C88" s="204">
        <v>86</v>
      </c>
      <c r="D88" t="s">
        <v>3</v>
      </c>
      <c r="E88" t="str" cm="1">
        <f t="array" ref="E88">VLOOKUP(LEFT(A88,10),LEFT('Parade Entries'!$B$2:$G$215,10),4,FALSE)</f>
        <v>46034</v>
      </c>
      <c r="F88" s="248" t="str">
        <f t="shared" si="1"/>
        <v/>
      </c>
      <c r="G88" t="s">
        <v>912</v>
      </c>
    </row>
    <row r="89" spans="1:7" ht="19.5" customHeight="1" thickTop="1" thickBot="1" x14ac:dyDescent="0.25">
      <c r="A89" s="209" t="s">
        <v>404</v>
      </c>
      <c r="B89" s="210" t="s">
        <v>117</v>
      </c>
      <c r="C89" s="210">
        <v>87</v>
      </c>
      <c r="D89" t="s">
        <v>1031</v>
      </c>
      <c r="E89" t="e" cm="1">
        <f t="array" ref="E89">VLOOKUP(LEFT(A89,10),LEFT('Parade Entries'!$B$2:$G$215,10),4,FALSE)</f>
        <v>#N/A</v>
      </c>
      <c r="F89" s="248" t="str">
        <f t="shared" si="1"/>
        <v>Enhabit Home Health</v>
      </c>
      <c r="G89" t="s">
        <v>912</v>
      </c>
    </row>
    <row r="90" spans="1:7" ht="19.5" customHeight="1" thickTop="1" thickBot="1" x14ac:dyDescent="0.25">
      <c r="A90" s="209" t="s">
        <v>405</v>
      </c>
      <c r="B90" s="210" t="s">
        <v>71</v>
      </c>
      <c r="C90" s="210">
        <v>88</v>
      </c>
      <c r="D90" t="s">
        <v>1031</v>
      </c>
      <c r="E90" t="e" cm="1">
        <f t="array" ref="E90">VLOOKUP(LEFT(A90,10),LEFT('Parade Entries'!$B$2:$G$215,10),4,FALSE)</f>
        <v>#N/A</v>
      </c>
      <c r="F90" s="248" t="str">
        <f t="shared" si="1"/>
        <v>2024 Miss Pana Tri-County Fair Queen</v>
      </c>
      <c r="G90" t="s">
        <v>912</v>
      </c>
    </row>
    <row r="91" spans="1:7" ht="19.5" customHeight="1" thickTop="1" thickBot="1" x14ac:dyDescent="0.25">
      <c r="A91" s="209" t="s">
        <v>116</v>
      </c>
      <c r="B91" s="210" t="s">
        <v>138</v>
      </c>
      <c r="C91" s="210">
        <v>89</v>
      </c>
      <c r="D91" t="s">
        <v>1031</v>
      </c>
      <c r="E91" t="e" cm="1">
        <f t="array" ref="E91">VLOOKUP(LEFT(A91,10),LEFT('Parade Entries'!$B$2:$G$215,10),4,FALSE)</f>
        <v>#N/A</v>
      </c>
      <c r="F91" s="248" t="str">
        <f t="shared" si="1"/>
        <v>Dumb Records</v>
      </c>
      <c r="G91" t="s">
        <v>912</v>
      </c>
    </row>
    <row r="92" spans="1:7" ht="19.5" customHeight="1" thickTop="1" thickBot="1" x14ac:dyDescent="0.25">
      <c r="A92" s="203" t="s">
        <v>821</v>
      </c>
      <c r="B92" s="204" t="s">
        <v>224</v>
      </c>
      <c r="C92" s="204">
        <v>90</v>
      </c>
      <c r="D92" t="s">
        <v>3</v>
      </c>
      <c r="E92" t="str" cm="1">
        <f t="array" ref="E92">VLOOKUP(LEFT(A92,10),LEFT('Parade Entries'!$B$2:$G$215,10),4,FALSE)</f>
        <v>46059</v>
      </c>
      <c r="F92" s="248" t="str">
        <f t="shared" si="1"/>
        <v/>
      </c>
      <c r="G92" t="s">
        <v>912</v>
      </c>
    </row>
    <row r="93" spans="1:7" ht="19.5" customHeight="1" thickTop="1" thickBot="1" x14ac:dyDescent="0.25">
      <c r="A93" s="209" t="s">
        <v>406</v>
      </c>
      <c r="B93" s="210" t="s">
        <v>136</v>
      </c>
      <c r="C93" s="204">
        <v>91</v>
      </c>
      <c r="D93" t="s">
        <v>1031</v>
      </c>
      <c r="E93" t="e" cm="1">
        <f t="array" ref="E93">VLOOKUP(LEFT(A93,10),LEFT('Parade Entries'!$B$2:$G$215,10),4,FALSE)</f>
        <v>#N/A</v>
      </c>
      <c r="F93" s="248" t="str">
        <f t="shared" si="1"/>
        <v>American Republic</v>
      </c>
      <c r="G93" t="s">
        <v>912</v>
      </c>
    </row>
    <row r="94" spans="1:7" ht="19.5" customHeight="1" thickTop="1" thickBot="1" x14ac:dyDescent="0.25">
      <c r="A94" s="209" t="s">
        <v>135</v>
      </c>
      <c r="B94" s="210" t="s">
        <v>228</v>
      </c>
      <c r="C94" s="204">
        <v>92</v>
      </c>
      <c r="D94" t="s">
        <v>1031</v>
      </c>
      <c r="E94" t="e" cm="1">
        <f t="array" ref="E94">VLOOKUP(LEFT(A94,10),LEFT('Parade Entries'!$B$2:$G$215,10),4,FALSE)</f>
        <v>#N/A</v>
      </c>
      <c r="F94" s="248" t="str">
        <f t="shared" si="1"/>
        <v>Green Hyundai</v>
      </c>
      <c r="G94" t="s">
        <v>912</v>
      </c>
    </row>
    <row r="95" spans="1:7" ht="19.5" customHeight="1" thickTop="1" thickBot="1" x14ac:dyDescent="0.25">
      <c r="A95" s="205" t="s">
        <v>407</v>
      </c>
      <c r="B95" s="204" t="s">
        <v>109</v>
      </c>
      <c r="C95" s="204">
        <v>93</v>
      </c>
      <c r="D95" t="s">
        <v>4</v>
      </c>
      <c r="E95" t="str" cm="1">
        <f t="array" ref="E95">VLOOKUP(LEFT(A95,10),LEFT('Parade Entries'!$B$2:$G$215,10),4,FALSE)</f>
        <v>46043</v>
      </c>
      <c r="F95" s="248" t="str">
        <f t="shared" si="1"/>
        <v/>
      </c>
      <c r="G95" t="s">
        <v>912</v>
      </c>
    </row>
    <row r="96" spans="1:7" ht="19.5" customHeight="1" thickTop="1" thickBot="1" x14ac:dyDescent="0.25">
      <c r="A96" s="203" t="s">
        <v>536</v>
      </c>
      <c r="B96" s="204" t="s">
        <v>140</v>
      </c>
      <c r="C96" s="204">
        <v>94</v>
      </c>
      <c r="D96" t="s">
        <v>4</v>
      </c>
      <c r="E96" t="str" cm="1">
        <f t="array" ref="E96">VLOOKUP(LEFT(A96,10),LEFT('Parade Entries'!$B$2:$G$215,10),4,FALSE)</f>
        <v>46029</v>
      </c>
      <c r="F96" s="248" t="str">
        <f t="shared" si="1"/>
        <v/>
      </c>
      <c r="G96" t="s">
        <v>912</v>
      </c>
    </row>
    <row r="97" spans="1:7" ht="19.5" customHeight="1" thickTop="1" thickBot="1" x14ac:dyDescent="0.25">
      <c r="A97" s="203" t="s">
        <v>408</v>
      </c>
      <c r="B97" s="204" t="s">
        <v>202</v>
      </c>
      <c r="C97" s="204">
        <v>95</v>
      </c>
      <c r="D97" t="s">
        <v>4</v>
      </c>
      <c r="E97" t="str" cm="1">
        <f t="array" ref="E97">VLOOKUP(LEFT(A97,10),LEFT('Parade Entries'!$B$2:$G$215,10),4,FALSE)</f>
        <v>46074</v>
      </c>
      <c r="F97" s="248" t="str">
        <f t="shared" si="1"/>
        <v/>
      </c>
      <c r="G97" t="s">
        <v>912</v>
      </c>
    </row>
    <row r="98" spans="1:7" ht="19.5" customHeight="1" thickTop="1" thickBot="1" x14ac:dyDescent="0.25">
      <c r="A98" s="275" t="s">
        <v>304</v>
      </c>
      <c r="B98" s="204" t="s">
        <v>248</v>
      </c>
      <c r="C98" s="204">
        <v>96</v>
      </c>
      <c r="D98" t="s">
        <v>3</v>
      </c>
      <c r="E98" t="str" cm="1">
        <f t="array" ref="E98">VLOOKUP(LEFT(A98,10),LEFT('Parade Entries'!$B$2:$G$215,10),4,FALSE)</f>
        <v>45944</v>
      </c>
      <c r="F98" s="248" t="str">
        <f t="shared" si="1"/>
        <v/>
      </c>
      <c r="G98" t="s">
        <v>912</v>
      </c>
    </row>
    <row r="99" spans="1:7" ht="19.5" customHeight="1" thickTop="1" thickBot="1" x14ac:dyDescent="0.25">
      <c r="A99" s="209" t="s">
        <v>409</v>
      </c>
      <c r="B99" s="210" t="s">
        <v>162</v>
      </c>
      <c r="C99" s="210">
        <v>97</v>
      </c>
      <c r="D99" t="s">
        <v>1031</v>
      </c>
      <c r="E99" t="e" cm="1">
        <f t="array" ref="E99">VLOOKUP(LEFT(A99,10),LEFT('Parade Entries'!$B$2:$G$215,10),4,FALSE)</f>
        <v>#N/A</v>
      </c>
      <c r="F99" s="248" t="str">
        <f t="shared" si="1"/>
        <v>Two Men and A Truck</v>
      </c>
      <c r="G99" t="s">
        <v>912</v>
      </c>
    </row>
    <row r="100" spans="1:7" ht="19.5" customHeight="1" thickTop="1" thickBot="1" x14ac:dyDescent="0.25">
      <c r="A100" s="209" t="s">
        <v>410</v>
      </c>
      <c r="B100" s="210" t="s">
        <v>79</v>
      </c>
      <c r="C100" s="210">
        <v>98</v>
      </c>
      <c r="D100" t="s">
        <v>1031</v>
      </c>
      <c r="E100" t="e" cm="1">
        <f t="array" ref="E100">VLOOKUP(LEFT(A100,10),LEFT('Parade Entries'!$B$2:$G$215,10),4,FALSE)</f>
        <v>#N/A</v>
      </c>
      <c r="F100" s="248" t="str">
        <f t="shared" si="1"/>
        <v>Cornerstone Caregiving</v>
      </c>
      <c r="G100" t="s">
        <v>912</v>
      </c>
    </row>
    <row r="101" spans="1:7" ht="19.5" customHeight="1" thickTop="1" thickBot="1" x14ac:dyDescent="0.25">
      <c r="A101" s="203" t="s">
        <v>454</v>
      </c>
      <c r="B101" s="204" t="s">
        <v>233</v>
      </c>
      <c r="C101" s="204">
        <v>99</v>
      </c>
      <c r="D101" t="s">
        <v>3</v>
      </c>
      <c r="E101" t="str" cm="1">
        <f t="array" ref="E101">VLOOKUP(LEFT(A101,10),LEFT('Parade Entries'!$B$2:$G$215,10),4,FALSE)</f>
        <v>46020</v>
      </c>
      <c r="F101" s="248" t="str">
        <f t="shared" si="1"/>
        <v/>
      </c>
      <c r="G101" t="s">
        <v>912</v>
      </c>
    </row>
    <row r="102" spans="1:7" ht="19.5" customHeight="1" thickTop="1" thickBot="1" x14ac:dyDescent="0.25">
      <c r="A102" s="203"/>
      <c r="B102" s="204" t="s">
        <v>181</v>
      </c>
      <c r="C102" s="204">
        <v>100</v>
      </c>
      <c r="D102" t="s">
        <v>912</v>
      </c>
      <c r="E102" t="str" cm="1">
        <f t="array" ref="E102">VLOOKUP(LEFT(A102,10),LEFT('Parade Entries'!$B$2:$G$215,10),4,FALSE)</f>
        <v/>
      </c>
      <c r="F102" s="248" t="str">
        <f t="shared" si="1"/>
        <v/>
      </c>
      <c r="G102" t="s">
        <v>912</v>
      </c>
    </row>
    <row r="103" spans="1:7" ht="19.5" customHeight="1" thickTop="1" thickBot="1" x14ac:dyDescent="0.25">
      <c r="A103" s="275" t="s">
        <v>301</v>
      </c>
      <c r="B103" s="204" t="s">
        <v>87</v>
      </c>
      <c r="C103" s="204">
        <v>101</v>
      </c>
      <c r="D103" t="s">
        <v>3</v>
      </c>
      <c r="E103" t="str" cm="1">
        <f t="array" ref="E103">VLOOKUP(LEFT(A103,10),LEFT('Parade Entries'!$B$2:$G$215,10),4,FALSE)</f>
        <v>45953</v>
      </c>
      <c r="F103" s="248" t="str">
        <f t="shared" si="1"/>
        <v/>
      </c>
      <c r="G103" t="s">
        <v>912</v>
      </c>
    </row>
    <row r="104" spans="1:7" ht="19.5" customHeight="1" thickTop="1" thickBot="1" x14ac:dyDescent="0.25">
      <c r="A104" s="209" t="s">
        <v>411</v>
      </c>
      <c r="B104" s="210" t="s">
        <v>95</v>
      </c>
      <c r="C104" s="210">
        <v>102</v>
      </c>
      <c r="D104" t="s">
        <v>1031</v>
      </c>
      <c r="E104" t="e" cm="1">
        <f t="array" ref="E104">VLOOKUP(LEFT(A104,10),LEFT('Parade Entries'!$B$2:$G$215,10),4,FALSE)</f>
        <v>#N/A</v>
      </c>
      <c r="F104" s="248" t="str">
        <f t="shared" si="1"/>
        <v>Lucky Learners Local</v>
      </c>
      <c r="G104" t="s">
        <v>912</v>
      </c>
    </row>
    <row r="105" spans="1:7" ht="19.5" customHeight="1" thickTop="1" thickBot="1" x14ac:dyDescent="0.25">
      <c r="A105" s="209" t="s">
        <v>110</v>
      </c>
      <c r="B105" s="476" t="s">
        <v>168</v>
      </c>
      <c r="C105" s="476">
        <v>103</v>
      </c>
      <c r="D105" t="s">
        <v>1031</v>
      </c>
      <c r="E105" t="e" cm="1">
        <f t="array" ref="E105">VLOOKUP(LEFT(A105,10),LEFT('Parade Entries'!$B$2:$G$215,10),4,FALSE)</f>
        <v>#N/A</v>
      </c>
      <c r="F105" s="248" t="str">
        <f t="shared" si="1"/>
        <v>Cornland and Cabbage</v>
      </c>
      <c r="G105" t="s">
        <v>912</v>
      </c>
    </row>
    <row r="106" spans="1:7" ht="19.5" customHeight="1" thickTop="1" thickBot="1" x14ac:dyDescent="0.25">
      <c r="A106" s="203" t="s">
        <v>63</v>
      </c>
      <c r="B106" s="207" t="s">
        <v>85</v>
      </c>
      <c r="C106" s="207">
        <v>104</v>
      </c>
      <c r="D106" t="s">
        <v>4</v>
      </c>
      <c r="E106" t="str" cm="1">
        <f t="array" ref="E106">VLOOKUP(LEFT(A106,10),LEFT('Parade Entries'!$B$2:$G$215,10),4,FALSE)</f>
        <v>46020</v>
      </c>
      <c r="F106" s="248" t="str">
        <f t="shared" si="1"/>
        <v/>
      </c>
      <c r="G106" t="s">
        <v>912</v>
      </c>
    </row>
    <row r="107" spans="1:7" ht="19.5" customHeight="1" thickTop="1" thickBot="1" x14ac:dyDescent="0.25">
      <c r="A107" s="203" t="s">
        <v>412</v>
      </c>
      <c r="B107" s="207" t="s">
        <v>77</v>
      </c>
      <c r="C107" s="207">
        <v>105</v>
      </c>
      <c r="D107" t="s">
        <v>5</v>
      </c>
      <c r="E107" t="str" cm="1">
        <f t="array" ref="E107">VLOOKUP(LEFT(A107,10),LEFT('Parade Entries'!$B$2:$G$215,10),4,FALSE)</f>
        <v>46044</v>
      </c>
      <c r="F107" s="248" t="str">
        <f t="shared" si="1"/>
        <v/>
      </c>
      <c r="G107" t="s">
        <v>912</v>
      </c>
    </row>
    <row r="108" spans="1:7" ht="15.75" thickTop="1" x14ac:dyDescent="0.2">
      <c r="E108" t="str" cm="1">
        <f t="array" ref="E108">VLOOKUP(LEFT(A108,10),LEFT('Parade Entries'!$B$2:$G$215,10),4,FALSE)</f>
        <v/>
      </c>
    </row>
    <row r="109" spans="1:7" ht="15.75" x14ac:dyDescent="0.25">
      <c r="C109" s="115" t="s">
        <v>1032</v>
      </c>
      <c r="D109">
        <f>COUNTIF(D2:D107,"N/A")</f>
        <v>37</v>
      </c>
      <c r="E109" t="str" cm="1">
        <f t="array" ref="E109">VLOOKUP(LEFT(A109,10),LEFT('Parade Entries'!$B$2:$G$215,10),4,FALSE)</f>
        <v/>
      </c>
    </row>
    <row r="110" spans="1:7" x14ac:dyDescent="0.2">
      <c r="E110" t="str" cm="1">
        <f t="array" ref="E110">VLOOKUP(LEFT(A110,10),LEFT('Parade Entries'!$B$2:$G$215,10),4,FALSE)</f>
        <v/>
      </c>
    </row>
    <row r="111" spans="1:7" x14ac:dyDescent="0.2">
      <c r="E111" t="str" cm="1">
        <f t="array" ref="E111">VLOOKUP(LEFT(A111,10),LEFT('Parade Entries'!$B$2:$G$215,10),4,FALSE)</f>
        <v/>
      </c>
    </row>
    <row r="112" spans="1:7" x14ac:dyDescent="0.2">
      <c r="E112" t="str" cm="1">
        <f t="array" ref="E112">VLOOKUP(LEFT(A112,10),LEFT('Parade Entries'!$B$2:$G$215,10),4,FALSE)</f>
        <v/>
      </c>
    </row>
    <row r="113" spans="5:5" x14ac:dyDescent="0.2">
      <c r="E113" t="str" cm="1">
        <f t="array" ref="E113">VLOOKUP(LEFT(A113,10),LEFT('Parade Entries'!$B$2:$G$215,10),4,FALSE)</f>
        <v/>
      </c>
    </row>
    <row r="114" spans="5:5" x14ac:dyDescent="0.2">
      <c r="E114" t="str" cm="1">
        <f t="array" ref="E114">VLOOKUP(LEFT(A114,10),LEFT('Parade Entries'!$B$2:$G$215,10),4,FALSE)</f>
        <v/>
      </c>
    </row>
  </sheetData>
  <sortState xmlns:xlrd2="http://schemas.microsoft.com/office/spreadsheetml/2017/richdata2" ref="G3:G40">
    <sortCondition ref="G3:G40"/>
  </sortState>
  <mergeCells count="1">
    <mergeCell ref="A1:C1"/>
  </mergeCells>
  <pageMargins left="0.7" right="0.7" top="0.75" bottom="0.75" header="0.3" footer="0.3"/>
  <pageSetup scale="11"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AC4B-15CC-4BB5-A9A2-FFDCEAB4DBD4}">
  <dimension ref="A6:G130"/>
  <sheetViews>
    <sheetView showZeros="0" topLeftCell="A93" workbookViewId="0">
      <selection activeCell="A87" sqref="A87"/>
    </sheetView>
  </sheetViews>
  <sheetFormatPr defaultRowHeight="15" x14ac:dyDescent="0.2"/>
  <cols>
    <col min="1" max="1" width="48" customWidth="1"/>
    <col min="3" max="3" width="24.109375" customWidth="1"/>
    <col min="4" max="4" width="17.109375" customWidth="1"/>
    <col min="5" max="5" width="32.88671875" customWidth="1"/>
    <col min="6" max="6" width="21.44140625" customWidth="1"/>
  </cols>
  <sheetData>
    <row r="6" spans="1:6" ht="15.75" thickBot="1" x14ac:dyDescent="0.25"/>
    <row r="7" spans="1:6" ht="16.5" thickTop="1" x14ac:dyDescent="0.25">
      <c r="A7" s="259" t="s">
        <v>832</v>
      </c>
      <c r="B7" s="260" t="s">
        <v>833</v>
      </c>
      <c r="C7" s="260" t="s">
        <v>837</v>
      </c>
      <c r="D7" s="260" t="s">
        <v>834</v>
      </c>
      <c r="E7" s="260" t="s">
        <v>835</v>
      </c>
      <c r="F7" s="255" t="s">
        <v>836</v>
      </c>
    </row>
    <row r="8" spans="1:6" x14ac:dyDescent="0.2">
      <c r="A8" s="240" t="str">
        <f>IF('Parade Entries'!W7="",'Parade Entries'!B7,"")</f>
        <v/>
      </c>
      <c r="B8" s="264" t="str">
        <f>IF('Parade Entries'!$W7="",'Parade Entries'!U7,"")</f>
        <v/>
      </c>
      <c r="C8" s="241" t="str">
        <f>IF('Parade Entries'!$W7="",'Parade Entries'!T7,"")</f>
        <v/>
      </c>
      <c r="D8" s="241" t="str">
        <f>IF('Parade Entries'!$W7="",'Parade Entries'!AD7,"")</f>
        <v/>
      </c>
      <c r="E8" s="241" t="str">
        <f>IF('Parade Entries'!$W7="",'Parade Entries'!J7,"")</f>
        <v/>
      </c>
      <c r="F8" s="256" t="str">
        <f>IF('Parade Entries'!$W7="",'Parade Entries'!K7,"")</f>
        <v/>
      </c>
    </row>
    <row r="9" spans="1:6" x14ac:dyDescent="0.2">
      <c r="A9" s="240" t="str">
        <f>IF('Parade Entries'!W8="",'Parade Entries'!B8,"")</f>
        <v/>
      </c>
      <c r="B9" s="264" t="str">
        <f>IF('Parade Entries'!$W8="",'Parade Entries'!U8,"")</f>
        <v/>
      </c>
      <c r="C9" s="241" t="str">
        <f>IF('Parade Entries'!$W8="",'Parade Entries'!T8,"")</f>
        <v/>
      </c>
      <c r="D9" s="241" t="str">
        <f>IF('Parade Entries'!$W8="",'Parade Entries'!AD8,"")</f>
        <v/>
      </c>
      <c r="E9" s="241" t="str">
        <f>IF('Parade Entries'!$W8="",'Parade Entries'!J8,"")</f>
        <v/>
      </c>
      <c r="F9" s="256" t="str">
        <f>IF('Parade Entries'!$W8="",'Parade Entries'!K8,"")</f>
        <v/>
      </c>
    </row>
    <row r="10" spans="1:6" x14ac:dyDescent="0.2">
      <c r="A10" s="240" t="str">
        <f>IF('Parade Entries'!W10="",'Parade Entries'!B10,"")</f>
        <v/>
      </c>
      <c r="B10" s="264" t="str">
        <f>IF('Parade Entries'!$W10="",'Parade Entries'!U10,"")</f>
        <v/>
      </c>
      <c r="C10" s="241" t="str">
        <f>IF('Parade Entries'!$W10="",'Parade Entries'!T10,"")</f>
        <v/>
      </c>
      <c r="D10" s="241" t="str">
        <f>IF('Parade Entries'!$W10="",'Parade Entries'!AD10,"")</f>
        <v/>
      </c>
      <c r="E10" s="241" t="str">
        <f>IF('Parade Entries'!$W10="",'Parade Entries'!J10,"")</f>
        <v/>
      </c>
      <c r="F10" s="256" t="str">
        <f>IF('Parade Entries'!$W10="",'Parade Entries'!K10,"")</f>
        <v/>
      </c>
    </row>
    <row r="11" spans="1:6" x14ac:dyDescent="0.2">
      <c r="A11" s="240" t="str">
        <f>IF('Parade Entries'!W11="",'Parade Entries'!B11,"")</f>
        <v/>
      </c>
      <c r="B11" s="264" t="str">
        <f>IF('Parade Entries'!$W11="",'Parade Entries'!U11,"")</f>
        <v/>
      </c>
      <c r="C11" s="241" t="str">
        <f>IF('Parade Entries'!$W11="",'Parade Entries'!T11,"")</f>
        <v/>
      </c>
      <c r="D11" s="241" t="str">
        <f>IF('Parade Entries'!$W11="",'Parade Entries'!AD11,"")</f>
        <v/>
      </c>
      <c r="E11" s="241" t="str">
        <f>IF('Parade Entries'!$W11="",'Parade Entries'!J11,"")</f>
        <v/>
      </c>
      <c r="F11" s="256" t="str">
        <f>IF('Parade Entries'!$W11="",'Parade Entries'!K11,"")</f>
        <v/>
      </c>
    </row>
    <row r="12" spans="1:6" x14ac:dyDescent="0.2">
      <c r="A12" s="240" t="str">
        <f>IF('Parade Entries'!W12="",'Parade Entries'!B12,"")</f>
        <v/>
      </c>
      <c r="B12" s="264" t="str">
        <f>IF('Parade Entries'!$W12="",'Parade Entries'!U12,"")</f>
        <v/>
      </c>
      <c r="C12" s="241" t="str">
        <f>IF('Parade Entries'!$W12="",'Parade Entries'!T12,"")</f>
        <v/>
      </c>
      <c r="D12" s="241" t="str">
        <f>IF('Parade Entries'!$W12="",'Parade Entries'!AD12,"")</f>
        <v/>
      </c>
      <c r="E12" s="241" t="str">
        <f>IF('Parade Entries'!$W12="",'Parade Entries'!J12,"")</f>
        <v/>
      </c>
      <c r="F12" s="256" t="str">
        <f>IF('Parade Entries'!$W12="",'Parade Entries'!K12,"")</f>
        <v/>
      </c>
    </row>
    <row r="13" spans="1:6" x14ac:dyDescent="0.2">
      <c r="A13" s="240" t="str">
        <f>IF('Parade Entries'!W13="",'Parade Entries'!B13,"")</f>
        <v/>
      </c>
      <c r="B13" s="264" t="str">
        <f>IF('Parade Entries'!$W13="",'Parade Entries'!U13,"")</f>
        <v/>
      </c>
      <c r="C13" s="241" t="str">
        <f>IF('Parade Entries'!$W13="",'Parade Entries'!T13,"")</f>
        <v/>
      </c>
      <c r="D13" s="241" t="str">
        <f>IF('Parade Entries'!$W13="",'Parade Entries'!AD13,"")</f>
        <v/>
      </c>
      <c r="E13" s="241" t="str">
        <f>IF('Parade Entries'!$W13="",'Parade Entries'!J13,"")</f>
        <v/>
      </c>
      <c r="F13" s="256" t="str">
        <f>IF('Parade Entries'!$W13="",'Parade Entries'!K13,"")</f>
        <v/>
      </c>
    </row>
    <row r="14" spans="1:6" x14ac:dyDescent="0.2">
      <c r="A14" s="240" t="str">
        <f>IF('Parade Entries'!W14="",'Parade Entries'!B14,"")</f>
        <v/>
      </c>
      <c r="B14" s="264" t="str">
        <f>IF('Parade Entries'!$W14="",'Parade Entries'!U14,"")</f>
        <v/>
      </c>
      <c r="C14" s="241" t="str">
        <f>IF('Parade Entries'!$W14="",'Parade Entries'!T14,"")</f>
        <v/>
      </c>
      <c r="D14" s="241" t="str">
        <f>IF('Parade Entries'!$W14="",'Parade Entries'!AD14,"")</f>
        <v/>
      </c>
      <c r="E14" s="241" t="str">
        <f>IF('Parade Entries'!$W14="",'Parade Entries'!J14,"")</f>
        <v/>
      </c>
      <c r="F14" s="256" t="str">
        <f>IF('Parade Entries'!$W14="",'Parade Entries'!K14,"")</f>
        <v/>
      </c>
    </row>
    <row r="15" spans="1:6" x14ac:dyDescent="0.2">
      <c r="A15" s="240" t="str">
        <f>IF('Parade Entries'!W15="",'Parade Entries'!B15,"")</f>
        <v/>
      </c>
      <c r="B15" s="264" t="str">
        <f>IF('Parade Entries'!$W15="",'Parade Entries'!U15,"")</f>
        <v/>
      </c>
      <c r="C15" s="241" t="str">
        <f>IF('Parade Entries'!$W15="",'Parade Entries'!T15,"")</f>
        <v/>
      </c>
      <c r="D15" s="241" t="str">
        <f>IF('Parade Entries'!$W15="",'Parade Entries'!AD15,"")</f>
        <v/>
      </c>
      <c r="E15" s="241" t="str">
        <f>IF('Parade Entries'!$W15="",'Parade Entries'!J15,"")</f>
        <v/>
      </c>
      <c r="F15" s="256" t="str">
        <f>IF('Parade Entries'!$W15="",'Parade Entries'!K15,"")</f>
        <v/>
      </c>
    </row>
    <row r="16" spans="1:6" x14ac:dyDescent="0.2">
      <c r="A16" s="240" t="str">
        <f>IF('Parade Entries'!W16="",'Parade Entries'!B16,"")</f>
        <v/>
      </c>
      <c r="B16" s="264" t="str">
        <f>IF('Parade Entries'!$W16="",'Parade Entries'!U16,"")</f>
        <v/>
      </c>
      <c r="C16" s="241" t="str">
        <f>IF('Parade Entries'!$W16="",'Parade Entries'!T16,"")</f>
        <v/>
      </c>
      <c r="D16" s="241" t="str">
        <f>IF('Parade Entries'!$W16="",'Parade Entries'!AD16,"")</f>
        <v/>
      </c>
      <c r="E16" s="241" t="str">
        <f>IF('Parade Entries'!$W16="",'Parade Entries'!J16,"")</f>
        <v/>
      </c>
      <c r="F16" s="256" t="str">
        <f>IF('Parade Entries'!$W16="",'Parade Entries'!K16,"")</f>
        <v/>
      </c>
    </row>
    <row r="17" spans="1:7" x14ac:dyDescent="0.2">
      <c r="A17" s="240" t="str">
        <f>IF('Parade Entries'!W17="",'Parade Entries'!B17,"")</f>
        <v/>
      </c>
      <c r="B17" s="264" t="str">
        <f>IF('Parade Entries'!$W17="",'Parade Entries'!U17,"")</f>
        <v/>
      </c>
      <c r="C17" s="241" t="str">
        <f>IF('Parade Entries'!$W17="",'Parade Entries'!T17,"")</f>
        <v/>
      </c>
      <c r="D17" s="241" t="str">
        <f>IF('Parade Entries'!$W17="",'Parade Entries'!AD17,"")</f>
        <v/>
      </c>
      <c r="E17" s="241" t="str">
        <f>IF('Parade Entries'!$W17="",'Parade Entries'!J17,"")</f>
        <v/>
      </c>
      <c r="F17" s="256" t="str">
        <f>IF('Parade Entries'!$W17="",'Parade Entries'!K17,"")</f>
        <v/>
      </c>
    </row>
    <row r="18" spans="1:7" x14ac:dyDescent="0.2">
      <c r="A18" s="240" t="str">
        <f>IF('Parade Entries'!W18="",'Parade Entries'!B18,"")</f>
        <v/>
      </c>
      <c r="B18" s="264" t="str">
        <f>IF('Parade Entries'!$W18="",'Parade Entries'!U18,"")</f>
        <v/>
      </c>
      <c r="C18" s="241" t="str">
        <f>IF('Parade Entries'!$W18="",'Parade Entries'!T18,"")</f>
        <v/>
      </c>
      <c r="D18" s="241" t="str">
        <f>IF('Parade Entries'!$W18="",'Parade Entries'!AD18,"")</f>
        <v/>
      </c>
      <c r="E18" s="241" t="str">
        <f>IF('Parade Entries'!$W18="",'Parade Entries'!J18,"")</f>
        <v/>
      </c>
      <c r="F18" s="256" t="str">
        <f>IF('Parade Entries'!$W18="",'Parade Entries'!K18,"")</f>
        <v/>
      </c>
    </row>
    <row r="19" spans="1:7" x14ac:dyDescent="0.2">
      <c r="A19" s="240" t="str">
        <f>IF('Parade Entries'!W19="",'Parade Entries'!B19,"")</f>
        <v/>
      </c>
      <c r="B19" s="264" t="str">
        <f>IF('Parade Entries'!$W19="",'Parade Entries'!U19,"")</f>
        <v/>
      </c>
      <c r="C19" s="241" t="str">
        <f>IF('Parade Entries'!$W19="",'Parade Entries'!T19,"")</f>
        <v/>
      </c>
      <c r="D19" s="241" t="str">
        <f>IF('Parade Entries'!$W19="",'Parade Entries'!AD19,"")</f>
        <v/>
      </c>
      <c r="E19" s="241" t="str">
        <f>IF('Parade Entries'!$W19="",'Parade Entries'!J19,"")</f>
        <v/>
      </c>
      <c r="F19" s="256" t="str">
        <f>IF('Parade Entries'!$W19="",'Parade Entries'!K19,"")</f>
        <v/>
      </c>
    </row>
    <row r="20" spans="1:7" x14ac:dyDescent="0.2">
      <c r="A20" s="240" t="str">
        <f>IF('Parade Entries'!W20="",'Parade Entries'!B20,"")</f>
        <v/>
      </c>
      <c r="B20" s="264" t="str">
        <f>IF('Parade Entries'!$W20="",'Parade Entries'!U20,"")</f>
        <v/>
      </c>
      <c r="C20" s="241" t="str">
        <f>IF('Parade Entries'!$W20="",'Parade Entries'!T20,"")</f>
        <v/>
      </c>
      <c r="D20" s="241" t="str">
        <f>IF('Parade Entries'!$W20="",'Parade Entries'!AD20,"")</f>
        <v/>
      </c>
      <c r="E20" s="241" t="str">
        <f>IF('Parade Entries'!$W20="",'Parade Entries'!J20,"")</f>
        <v/>
      </c>
      <c r="F20" s="256" t="str">
        <f>IF('Parade Entries'!$W20="",'Parade Entries'!K20,"")</f>
        <v/>
      </c>
    </row>
    <row r="21" spans="1:7" x14ac:dyDescent="0.2">
      <c r="A21" s="240" t="str">
        <f>IF('Parade Entries'!W21="",'Parade Entries'!B21,"")</f>
        <v/>
      </c>
      <c r="B21" s="264" t="str">
        <f>IF('Parade Entries'!$W21="",'Parade Entries'!U21,"")</f>
        <v/>
      </c>
      <c r="C21" s="241" t="str">
        <f>IF('Parade Entries'!$W21="",'Parade Entries'!T21,"")</f>
        <v/>
      </c>
      <c r="D21" s="241" t="str">
        <f>IF('Parade Entries'!$W21="",'Parade Entries'!AD21,"")</f>
        <v/>
      </c>
      <c r="E21" s="241" t="str">
        <f>IF('Parade Entries'!$W21="",'Parade Entries'!J21,"")</f>
        <v/>
      </c>
      <c r="F21" s="256" t="str">
        <f>IF('Parade Entries'!$W21="",'Parade Entries'!K21,"")</f>
        <v/>
      </c>
    </row>
    <row r="22" spans="1:7" x14ac:dyDescent="0.2">
      <c r="A22" s="261" t="str">
        <f>IF('Parade Entries'!W22="",'Parade Entries'!B22,"")</f>
        <v/>
      </c>
      <c r="B22" s="266" t="str">
        <f>IF('Parade Entries'!$W22="",'Parade Entries'!U22," ")</f>
        <v xml:space="preserve"> </v>
      </c>
      <c r="C22" s="241" t="str">
        <f>IF('Parade Entries'!$W22="",'Parade Entries'!T22,"")</f>
        <v/>
      </c>
      <c r="D22" s="262" t="str">
        <f>IF('Parade Entries'!$W22="",'Parade Entries'!AD22,"")</f>
        <v/>
      </c>
      <c r="E22" s="262" t="str">
        <f>IF('Parade Entries'!$W22="",'Parade Entries'!J22,"")</f>
        <v/>
      </c>
      <c r="F22" s="263" t="str">
        <f>IF('Parade Entries'!$W22="",'Parade Entries'!K22,"")</f>
        <v/>
      </c>
    </row>
    <row r="23" spans="1:7" x14ac:dyDescent="0.2">
      <c r="A23" s="240" t="str">
        <f>IF('Parade Entries'!W23="",'Parade Entries'!B23,"")</f>
        <v/>
      </c>
      <c r="B23" s="264" t="str">
        <f>IF('Parade Entries'!$W23="",'Parade Entries'!U23,"")</f>
        <v/>
      </c>
      <c r="C23" s="241" t="str">
        <f>IF('Parade Entries'!$W23="",'Parade Entries'!T23,"")</f>
        <v/>
      </c>
      <c r="D23" s="241" t="str">
        <f>IF('Parade Entries'!$W23="",'Parade Entries'!AD23,"")</f>
        <v/>
      </c>
      <c r="E23" s="241" t="str">
        <f>IF('Parade Entries'!$W23="",'Parade Entries'!J23,"")</f>
        <v/>
      </c>
      <c r="F23" s="256" t="str">
        <f>IF('Parade Entries'!$W23="",'Parade Entries'!K23,"")</f>
        <v/>
      </c>
    </row>
    <row r="24" spans="1:7" x14ac:dyDescent="0.2">
      <c r="A24" s="240" t="str">
        <f>IF('Parade Entries'!W24="",'Parade Entries'!B24,"")</f>
        <v/>
      </c>
      <c r="B24" s="264" t="str">
        <f>IF('Parade Entries'!$W24="",'Parade Entries'!U24,"")</f>
        <v/>
      </c>
      <c r="C24" s="241" t="str">
        <f>IF('Parade Entries'!$W24="",'Parade Entries'!T24,"")</f>
        <v/>
      </c>
      <c r="D24" s="241" t="str">
        <f>IF('Parade Entries'!$W24="",'Parade Entries'!AD24,"")</f>
        <v/>
      </c>
      <c r="E24" s="241" t="str">
        <f>IF('Parade Entries'!$W24="",'Parade Entries'!J24,"")</f>
        <v/>
      </c>
      <c r="F24" s="256" t="str">
        <f>IF('Parade Entries'!$W24="",'Parade Entries'!K24,"")</f>
        <v/>
      </c>
      <c r="G24" s="267"/>
    </row>
    <row r="25" spans="1:7" x14ac:dyDescent="0.2">
      <c r="A25" s="240" t="str">
        <f>IF('Parade Entries'!W25="",'Parade Entries'!B25,"")</f>
        <v/>
      </c>
      <c r="B25" s="264" t="str">
        <f>IF('Parade Entries'!$W25="",'Parade Entries'!U25,"")</f>
        <v/>
      </c>
      <c r="C25" s="241" t="str">
        <f>IF('Parade Entries'!$W25="",'Parade Entries'!T25,"")</f>
        <v/>
      </c>
      <c r="D25" s="241" t="str">
        <f>IF('Parade Entries'!$W25="",'Parade Entries'!AD25,"")</f>
        <v/>
      </c>
      <c r="E25" s="241" t="str">
        <f>IF('Parade Entries'!$W25="",'Parade Entries'!J25,"")</f>
        <v/>
      </c>
      <c r="F25" s="256" t="str">
        <f>IF('Parade Entries'!$W25="",'Parade Entries'!K25,"")</f>
        <v/>
      </c>
    </row>
    <row r="26" spans="1:7" x14ac:dyDescent="0.2">
      <c r="A26" s="240" t="str">
        <f>IF('Parade Entries'!W26="",'Parade Entries'!B26,"")</f>
        <v/>
      </c>
      <c r="B26" s="264" t="str">
        <f>IF('Parade Entries'!$W26="",'Parade Entries'!U26,"")</f>
        <v/>
      </c>
      <c r="C26" s="241" t="str">
        <f>IF('Parade Entries'!$W26="",'Parade Entries'!T26,"")</f>
        <v/>
      </c>
      <c r="D26" s="241" t="str">
        <f>IF('Parade Entries'!$W26="",'Parade Entries'!AD26,"")</f>
        <v/>
      </c>
      <c r="E26" s="241" t="str">
        <f>IF('Parade Entries'!$W26="",'Parade Entries'!J26,"")</f>
        <v/>
      </c>
      <c r="F26" s="256" t="str">
        <f>IF('Parade Entries'!$W26="",'Parade Entries'!K26,"")</f>
        <v/>
      </c>
    </row>
    <row r="27" spans="1:7" x14ac:dyDescent="0.2">
      <c r="A27" s="240" t="str">
        <f>IF('Parade Entries'!W27="",'Parade Entries'!B27,"")</f>
        <v/>
      </c>
      <c r="B27" s="266" t="str">
        <f>IF('Parade Entries'!$W27="",'Parade Entries'!U27,"")</f>
        <v/>
      </c>
      <c r="C27" s="241" t="str">
        <f>IF('Parade Entries'!$W27="",'Parade Entries'!T27,"")</f>
        <v/>
      </c>
      <c r="D27" s="262" t="str">
        <f>IF('Parade Entries'!$W27="",'Parade Entries'!AD27,"")</f>
        <v/>
      </c>
      <c r="E27" s="262" t="str">
        <f>IF('Parade Entries'!$W27="",'Parade Entries'!J27,"")</f>
        <v/>
      </c>
      <c r="F27" s="263" t="str">
        <f>IF('Parade Entries'!$W27="",'Parade Entries'!K27,"")</f>
        <v/>
      </c>
    </row>
    <row r="28" spans="1:7" x14ac:dyDescent="0.2">
      <c r="A28" s="240" t="str">
        <f>IF('Parade Entries'!W28="",'Parade Entries'!B28,"")</f>
        <v/>
      </c>
      <c r="B28" s="266" t="str">
        <f>IF('Parade Entries'!$W28="",'Parade Entries'!U28,"")</f>
        <v/>
      </c>
      <c r="C28" s="241" t="str">
        <f>IF('Parade Entries'!$W28="",'Parade Entries'!T28,"")</f>
        <v/>
      </c>
      <c r="D28" s="262" t="str">
        <f>IF('Parade Entries'!$W28="",'Parade Entries'!AD28,"")</f>
        <v/>
      </c>
      <c r="E28" s="262" t="str">
        <f>IF('Parade Entries'!$W28="",'Parade Entries'!J28,"")</f>
        <v/>
      </c>
      <c r="F28" s="263" t="str">
        <f>IF('Parade Entries'!$W28="",'Parade Entries'!K28,"")</f>
        <v/>
      </c>
    </row>
    <row r="29" spans="1:7" x14ac:dyDescent="0.2">
      <c r="A29" s="240" t="str">
        <f>IF('Parade Entries'!W29="",'Parade Entries'!B29,"")</f>
        <v>Miss Capital City Scholarship org</v>
      </c>
      <c r="B29" s="264">
        <f>IF('Parade Entries'!$W29="",'Parade Entries'!U29,"")</f>
        <v>50</v>
      </c>
      <c r="C29" s="241" t="str">
        <f>IF('Parade Entries'!$W29="",'Parade Entries'!T29,"")</f>
        <v>Check</v>
      </c>
      <c r="D29" s="241" t="str">
        <f>IF('Parade Entries'!$W29="",'Parade Entries'!AD29,"")</f>
        <v>Rene Shelton</v>
      </c>
      <c r="E29" s="241" t="str">
        <f>IF('Parade Entries'!$W29="",'Parade Entries'!J29,"")</f>
        <v>misscapitalcitymao@gmail.com</v>
      </c>
      <c r="F29" s="256">
        <f>IF('Parade Entries'!$W29="",'Parade Entries'!K29,"")</f>
        <v>2176227166</v>
      </c>
    </row>
    <row r="30" spans="1:7" x14ac:dyDescent="0.2">
      <c r="A30" s="240" t="str">
        <f>IF('Parade Entries'!W30="",'Parade Entries'!B30,"")</f>
        <v/>
      </c>
      <c r="B30" s="264" t="str">
        <f>IF('Parade Entries'!$W30="",'Parade Entries'!U30,"")</f>
        <v/>
      </c>
      <c r="C30" s="241" t="str">
        <f>IF('Parade Entries'!$W30="",'Parade Entries'!T30,"")</f>
        <v/>
      </c>
      <c r="D30" s="241" t="str">
        <f>IF('Parade Entries'!$W30="",'Parade Entries'!AD30,"")</f>
        <v/>
      </c>
      <c r="E30" s="241" t="str">
        <f>IF('Parade Entries'!$W30="",'Parade Entries'!J30,"")</f>
        <v/>
      </c>
      <c r="F30" s="256" t="str">
        <f>IF('Parade Entries'!$W30="",'Parade Entries'!K30,"")</f>
        <v/>
      </c>
    </row>
    <row r="31" spans="1:7" x14ac:dyDescent="0.2">
      <c r="A31" s="240" t="str">
        <f>IF('Parade Entries'!W31="",'Parade Entries'!B31,"")</f>
        <v/>
      </c>
      <c r="B31" s="264" t="str">
        <f>IF('Parade Entries'!$W31="",'Parade Entries'!U31,"")</f>
        <v/>
      </c>
      <c r="C31" s="241" t="str">
        <f>IF('Parade Entries'!$W31="",'Parade Entries'!T31,"")</f>
        <v/>
      </c>
      <c r="D31" s="241" t="str">
        <f>IF('Parade Entries'!$W31="",'Parade Entries'!AD31,"")</f>
        <v/>
      </c>
      <c r="E31" s="241" t="str">
        <f>IF('Parade Entries'!$W31="",'Parade Entries'!J31,"")</f>
        <v/>
      </c>
      <c r="F31" s="256" t="str">
        <f>IF('Parade Entries'!$W31="",'Parade Entries'!K31,"")</f>
        <v/>
      </c>
    </row>
    <row r="32" spans="1:7" x14ac:dyDescent="0.2">
      <c r="A32" s="240" t="str">
        <f>IF('Parade Entries'!W32="",'Parade Entries'!B32,"")</f>
        <v/>
      </c>
      <c r="B32" s="264" t="str">
        <f>IF('Parade Entries'!$W32="",'Parade Entries'!U32,"")</f>
        <v/>
      </c>
      <c r="C32" s="241" t="str">
        <f>IF('Parade Entries'!$W32="",'Parade Entries'!T32,"")</f>
        <v/>
      </c>
      <c r="D32" s="241" t="str">
        <f>IF('Parade Entries'!$W32="",'Parade Entries'!AD32,"")</f>
        <v/>
      </c>
      <c r="E32" s="241" t="str">
        <f>IF('Parade Entries'!$W32="",'Parade Entries'!J32,"")</f>
        <v/>
      </c>
      <c r="F32" s="256" t="str">
        <f>IF('Parade Entries'!$W32="",'Parade Entries'!K32,"")</f>
        <v/>
      </c>
    </row>
    <row r="33" spans="1:6" x14ac:dyDescent="0.2">
      <c r="A33" s="240" t="str">
        <f>IF('Parade Entries'!W33="",'Parade Entries'!B33,"")</f>
        <v/>
      </c>
      <c r="B33" s="264" t="str">
        <f>IF('Parade Entries'!$W33="",'Parade Entries'!U33,"")</f>
        <v/>
      </c>
      <c r="C33" s="241" t="str">
        <f>IF('Parade Entries'!$W33="",'Parade Entries'!T33,"")</f>
        <v/>
      </c>
      <c r="D33" s="241" t="str">
        <f>IF('Parade Entries'!$W33="",'Parade Entries'!AD33,"")</f>
        <v/>
      </c>
      <c r="E33" s="241" t="str">
        <f>IF('Parade Entries'!$W33="",'Parade Entries'!J33,"")</f>
        <v/>
      </c>
      <c r="F33" s="256" t="str">
        <f>IF('Parade Entries'!$W33="",'Parade Entries'!K33,"")</f>
        <v/>
      </c>
    </row>
    <row r="34" spans="1:6" x14ac:dyDescent="0.2">
      <c r="A34" s="240" t="str">
        <f>IF('Parade Entries'!W34="",'Parade Entries'!B34,"")</f>
        <v/>
      </c>
      <c r="B34" s="264" t="str">
        <f>IF('Parade Entries'!$W34="",'Parade Entries'!U34,"")</f>
        <v/>
      </c>
      <c r="C34" s="241" t="str">
        <f>IF('Parade Entries'!$W34="",'Parade Entries'!T34,"")</f>
        <v/>
      </c>
      <c r="D34" s="241" t="str">
        <f>IF('Parade Entries'!$W34="",'Parade Entries'!AD34,"")</f>
        <v/>
      </c>
      <c r="E34" s="241" t="str">
        <f>IF('Parade Entries'!$W34="",'Parade Entries'!J34,"")</f>
        <v/>
      </c>
      <c r="F34" s="256" t="str">
        <f>IF('Parade Entries'!$W34="",'Parade Entries'!K34,"")</f>
        <v/>
      </c>
    </row>
    <row r="35" spans="1:6" x14ac:dyDescent="0.2">
      <c r="A35" s="261" t="str">
        <f>IF('Parade Entries'!W35="",'Parade Entries'!B35,"")</f>
        <v/>
      </c>
      <c r="B35" s="264" t="str">
        <f>IF('Parade Entries'!$W35="",'Parade Entries'!U35,"")</f>
        <v/>
      </c>
      <c r="C35" s="241" t="str">
        <f>IF('Parade Entries'!$W35="",'Parade Entries'!T35,"")</f>
        <v/>
      </c>
      <c r="D35" s="241" t="str">
        <f>IF('Parade Entries'!$W35="",'Parade Entries'!AD35,"")</f>
        <v/>
      </c>
      <c r="E35" s="241" t="str">
        <f>IF('Parade Entries'!$W35="",'Parade Entries'!J35,"")</f>
        <v/>
      </c>
      <c r="F35" s="256" t="str">
        <f>IF('Parade Entries'!$W35="",'Parade Entries'!K35,"")</f>
        <v/>
      </c>
    </row>
    <row r="36" spans="1:6" x14ac:dyDescent="0.2">
      <c r="A36" s="240" t="str">
        <f>IF('Parade Entries'!W36="",'Parade Entries'!B36,"")</f>
        <v/>
      </c>
      <c r="B36" s="264" t="str">
        <f>IF('Parade Entries'!$W36="",'Parade Entries'!U36,"")</f>
        <v/>
      </c>
      <c r="C36" s="241" t="str">
        <f>IF('Parade Entries'!$W36="",'Parade Entries'!T36,"")</f>
        <v/>
      </c>
      <c r="D36" s="241" t="str">
        <f>IF('Parade Entries'!$W36="",'Parade Entries'!AD36,"")</f>
        <v/>
      </c>
      <c r="E36" s="241" t="str">
        <f>IF('Parade Entries'!$W36="",'Parade Entries'!J36,"")</f>
        <v/>
      </c>
      <c r="F36" s="256" t="str">
        <f>IF('Parade Entries'!$W36="",'Parade Entries'!K36,"")</f>
        <v/>
      </c>
    </row>
    <row r="37" spans="1:6" x14ac:dyDescent="0.2">
      <c r="A37" s="240" t="str">
        <f>IF('Parade Entries'!W37="",'Parade Entries'!B37,"")</f>
        <v/>
      </c>
      <c r="B37" s="264" t="str">
        <f>IF('Parade Entries'!$W37="",'Parade Entries'!U37,"")</f>
        <v/>
      </c>
      <c r="C37" s="241" t="str">
        <f>IF('Parade Entries'!$W37="",'Parade Entries'!T37,"")</f>
        <v/>
      </c>
      <c r="D37" s="241" t="str">
        <f>IF('Parade Entries'!$W37="",'Parade Entries'!AD37,"")</f>
        <v/>
      </c>
      <c r="E37" s="241" t="str">
        <f>IF('Parade Entries'!$W37="",'Parade Entries'!J37,"")</f>
        <v/>
      </c>
      <c r="F37" s="256" t="str">
        <f>IF('Parade Entries'!$W37="",'Parade Entries'!K37,"")</f>
        <v/>
      </c>
    </row>
    <row r="38" spans="1:6" x14ac:dyDescent="0.2">
      <c r="A38" s="240" t="str">
        <f>IF('Parade Entries'!W38="",'Parade Entries'!B38,"")</f>
        <v/>
      </c>
      <c r="B38" s="264" t="str">
        <f>IF('Parade Entries'!$W38="",'Parade Entries'!U38,"")</f>
        <v/>
      </c>
      <c r="C38" s="241" t="str">
        <f>IF('Parade Entries'!$W38="",'Parade Entries'!T38,"")</f>
        <v/>
      </c>
      <c r="D38" s="241" t="str">
        <f>IF('Parade Entries'!$W38="",'Parade Entries'!AD38,"")</f>
        <v/>
      </c>
      <c r="E38" s="241" t="str">
        <f>IF('Parade Entries'!$W38="",'Parade Entries'!J38,"")</f>
        <v/>
      </c>
      <c r="F38" s="256" t="str">
        <f>IF('Parade Entries'!$W38="",'Parade Entries'!K38,"")</f>
        <v/>
      </c>
    </row>
    <row r="39" spans="1:6" x14ac:dyDescent="0.2">
      <c r="A39" s="240" t="str">
        <f>IF('Parade Entries'!W39="",'Parade Entries'!B39,"")</f>
        <v/>
      </c>
      <c r="B39" s="264" t="str">
        <f>IF('Parade Entries'!$W39="",'Parade Entries'!U39,"")</f>
        <v/>
      </c>
      <c r="C39" s="241" t="str">
        <f>IF('Parade Entries'!$W39="",'Parade Entries'!T39,"")</f>
        <v/>
      </c>
      <c r="D39" s="241" t="str">
        <f>IF('Parade Entries'!$W39="",'Parade Entries'!AD39,"")</f>
        <v/>
      </c>
      <c r="E39" s="241" t="str">
        <f>IF('Parade Entries'!$W39="",'Parade Entries'!J39,"")</f>
        <v/>
      </c>
      <c r="F39" s="256" t="str">
        <f>IF('Parade Entries'!$W39="",'Parade Entries'!K39,"")</f>
        <v/>
      </c>
    </row>
    <row r="40" spans="1:6" x14ac:dyDescent="0.2">
      <c r="A40" s="240" t="str">
        <f>IF('Parade Entries'!W40="",'Parade Entries'!B40,"")</f>
        <v/>
      </c>
      <c r="B40" s="264" t="str">
        <f>IF('Parade Entries'!$W40="",'Parade Entries'!U40,"")</f>
        <v/>
      </c>
      <c r="C40" s="241" t="str">
        <f>IF('Parade Entries'!$W40="",'Parade Entries'!T40,"")</f>
        <v/>
      </c>
      <c r="D40" s="241" t="str">
        <f>IF('Parade Entries'!$W40="",'Parade Entries'!AD40,"")</f>
        <v/>
      </c>
      <c r="E40" s="241" t="str">
        <f>IF('Parade Entries'!$W40="",'Parade Entries'!J40,"")</f>
        <v/>
      </c>
      <c r="F40" s="256" t="str">
        <f>IF('Parade Entries'!$W40="",'Parade Entries'!K40,"")</f>
        <v/>
      </c>
    </row>
    <row r="41" spans="1:6" x14ac:dyDescent="0.2">
      <c r="A41" s="240" t="str">
        <f>IF('Parade Entries'!W41="",'Parade Entries'!B41,"")</f>
        <v/>
      </c>
      <c r="B41" s="264" t="str">
        <f>IF('Parade Entries'!$W41="",'Parade Entries'!U41,"")</f>
        <v/>
      </c>
      <c r="C41" s="241" t="str">
        <f>IF('Parade Entries'!$W41="",'Parade Entries'!T41,"")</f>
        <v/>
      </c>
      <c r="D41" s="241" t="str">
        <f>IF('Parade Entries'!$W41="",'Parade Entries'!AD41,"")</f>
        <v/>
      </c>
      <c r="E41" s="241" t="str">
        <f>IF('Parade Entries'!$W41="",'Parade Entries'!J41,"")</f>
        <v/>
      </c>
      <c r="F41" s="256" t="str">
        <f>IF('Parade Entries'!$W41="",'Parade Entries'!K41,"")</f>
        <v/>
      </c>
    </row>
    <row r="42" spans="1:6" x14ac:dyDescent="0.2">
      <c r="A42" s="240" t="str">
        <f>IF('Parade Entries'!W42="",'Parade Entries'!B42,"")</f>
        <v/>
      </c>
      <c r="B42" s="264" t="str">
        <f>IF('Parade Entries'!$W42="",'Parade Entries'!U42,"")</f>
        <v/>
      </c>
      <c r="C42" s="241" t="str">
        <f>IF('Parade Entries'!$W42="",'Parade Entries'!T42,"")</f>
        <v/>
      </c>
      <c r="D42" s="241" t="str">
        <f>IF('Parade Entries'!$W42="",'Parade Entries'!AD42,"")</f>
        <v/>
      </c>
      <c r="E42" s="241" t="str">
        <f>IF('Parade Entries'!$W42="",'Parade Entries'!J42,"")</f>
        <v/>
      </c>
      <c r="F42" s="256" t="str">
        <f>IF('Parade Entries'!$W42="",'Parade Entries'!K42,"")</f>
        <v/>
      </c>
    </row>
    <row r="43" spans="1:6" x14ac:dyDescent="0.2">
      <c r="A43" s="240" t="str">
        <f>IF('Parade Entries'!W43="",'Parade Entries'!B43,"")</f>
        <v/>
      </c>
      <c r="B43" s="264" t="str">
        <f>IF('Parade Entries'!$W43="",'Parade Entries'!U43,"")</f>
        <v/>
      </c>
      <c r="C43" s="241" t="str">
        <f>IF('Parade Entries'!$W43="",'Parade Entries'!T43,"")</f>
        <v/>
      </c>
      <c r="D43" s="241" t="str">
        <f>IF('Parade Entries'!$W43="",'Parade Entries'!AD43,"")</f>
        <v/>
      </c>
      <c r="E43" s="241" t="str">
        <f>IF('Parade Entries'!$W43="",'Parade Entries'!J43,"")</f>
        <v/>
      </c>
      <c r="F43" s="256" t="str">
        <f>IF('Parade Entries'!$W43="",'Parade Entries'!K43,"")</f>
        <v/>
      </c>
    </row>
    <row r="44" spans="1:6" x14ac:dyDescent="0.2">
      <c r="A44" s="240" t="str">
        <f>IF('Parade Entries'!W44="",'Parade Entries'!B44,"")</f>
        <v/>
      </c>
      <c r="B44" s="264" t="str">
        <f>IF('Parade Entries'!$W44="",'Parade Entries'!U44,"")</f>
        <v/>
      </c>
      <c r="C44" s="241" t="str">
        <f>IF('Parade Entries'!$W44="",'Parade Entries'!T44,"")</f>
        <v/>
      </c>
      <c r="D44" s="241" t="str">
        <f>IF('Parade Entries'!$W44="",'Parade Entries'!AD44,"")</f>
        <v/>
      </c>
      <c r="E44" s="241" t="str">
        <f>IF('Parade Entries'!$W44="",'Parade Entries'!J44,"")</f>
        <v/>
      </c>
      <c r="F44" s="256" t="str">
        <f>IF('Parade Entries'!$W44="",'Parade Entries'!K44,"")</f>
        <v/>
      </c>
    </row>
    <row r="45" spans="1:6" x14ac:dyDescent="0.2">
      <c r="A45" s="240" t="str">
        <f>IF('Parade Entries'!W45="",'Parade Entries'!B45,"")</f>
        <v/>
      </c>
      <c r="B45" s="264" t="str">
        <f>IF('Parade Entries'!$W45="",'Parade Entries'!U45,"")</f>
        <v/>
      </c>
      <c r="C45" s="241" t="str">
        <f>IF('Parade Entries'!$W45="",'Parade Entries'!T45,"")</f>
        <v/>
      </c>
      <c r="D45" s="241" t="str">
        <f>IF('Parade Entries'!$W45="",'Parade Entries'!AD45,"")</f>
        <v/>
      </c>
      <c r="E45" s="241" t="str">
        <f>IF('Parade Entries'!$W45="",'Parade Entries'!J45,"")</f>
        <v/>
      </c>
      <c r="F45" s="256" t="str">
        <f>IF('Parade Entries'!$W45="",'Parade Entries'!K45,"")</f>
        <v/>
      </c>
    </row>
    <row r="46" spans="1:6" x14ac:dyDescent="0.2">
      <c r="A46" s="240" t="str">
        <f>IF('Parade Entries'!W46="",'Parade Entries'!B46,"")</f>
        <v/>
      </c>
      <c r="B46" s="264" t="str">
        <f>IF('Parade Entries'!$W46="",'Parade Entries'!U46,"")</f>
        <v/>
      </c>
      <c r="C46" s="241" t="str">
        <f>IF('Parade Entries'!$W46="",'Parade Entries'!T46,"")</f>
        <v/>
      </c>
      <c r="D46" s="241" t="str">
        <f>IF('Parade Entries'!$W46="",'Parade Entries'!AD46,"")</f>
        <v/>
      </c>
      <c r="E46" s="241" t="str">
        <f>IF('Parade Entries'!$W46="",'Parade Entries'!J46,"")</f>
        <v/>
      </c>
      <c r="F46" s="256" t="str">
        <f>IF('Parade Entries'!$W46="",'Parade Entries'!K46,"")</f>
        <v/>
      </c>
    </row>
    <row r="47" spans="1:6" x14ac:dyDescent="0.2">
      <c r="A47" s="240" t="str">
        <f>IF('Parade Entries'!W47="",'Parade Entries'!B47,"")</f>
        <v/>
      </c>
      <c r="B47" s="264" t="str">
        <f>IF('Parade Entries'!$W47="",'Parade Entries'!U47,"")</f>
        <v/>
      </c>
      <c r="C47" s="241" t="str">
        <f>IF('Parade Entries'!$W47="",'Parade Entries'!T47,"")</f>
        <v/>
      </c>
      <c r="D47" s="241" t="str">
        <f>IF('Parade Entries'!$W47="",'Parade Entries'!AD47,"")</f>
        <v/>
      </c>
      <c r="E47" s="241" t="str">
        <f>IF('Parade Entries'!$W47="",'Parade Entries'!J47,"")</f>
        <v/>
      </c>
      <c r="F47" s="256" t="str">
        <f>IF('Parade Entries'!$W47="",'Parade Entries'!K47,"")</f>
        <v/>
      </c>
    </row>
    <row r="48" spans="1:6" x14ac:dyDescent="0.2">
      <c r="A48" s="240" t="str">
        <f>IF('Parade Entries'!W48="",'Parade Entries'!B48,"")</f>
        <v/>
      </c>
      <c r="B48" s="264" t="str">
        <f>IF('Parade Entries'!$W48="",'Parade Entries'!U48,"")</f>
        <v/>
      </c>
      <c r="C48" s="241" t="str">
        <f>IF('Parade Entries'!$W48="",'Parade Entries'!T48,"")</f>
        <v/>
      </c>
      <c r="D48" s="241" t="str">
        <f>IF('Parade Entries'!$W48="",'Parade Entries'!AD48,"")</f>
        <v/>
      </c>
      <c r="E48" s="241" t="str">
        <f>IF('Parade Entries'!$W48="",'Parade Entries'!J48,"")</f>
        <v/>
      </c>
      <c r="F48" s="256" t="str">
        <f>IF('Parade Entries'!$W48="",'Parade Entries'!K48,"")</f>
        <v/>
      </c>
    </row>
    <row r="49" spans="1:6" x14ac:dyDescent="0.2">
      <c r="A49" s="240" t="str">
        <f>IF('Parade Entries'!W49="",'Parade Entries'!B49,"")</f>
        <v/>
      </c>
      <c r="B49" s="264" t="str">
        <f>IF('Parade Entries'!$W49="",'Parade Entries'!U49,"")</f>
        <v/>
      </c>
      <c r="C49" s="241" t="str">
        <f>IF('Parade Entries'!$W49="",'Parade Entries'!T49,"")</f>
        <v/>
      </c>
      <c r="D49" s="241" t="str">
        <f>IF('Parade Entries'!$W49="",'Parade Entries'!AD49,"")</f>
        <v/>
      </c>
      <c r="E49" s="241" t="str">
        <f>IF('Parade Entries'!$W49="",'Parade Entries'!J49,"")</f>
        <v/>
      </c>
      <c r="F49" s="256" t="str">
        <f>IF('Parade Entries'!$W49="",'Parade Entries'!K49,"")</f>
        <v/>
      </c>
    </row>
    <row r="50" spans="1:6" x14ac:dyDescent="0.2">
      <c r="A50" s="240" t="str">
        <f>IF('Parade Entries'!W50="",'Parade Entries'!B50,"")</f>
        <v/>
      </c>
      <c r="B50" s="264" t="str">
        <f>IF('Parade Entries'!$W50="",'Parade Entries'!U50,"")</f>
        <v/>
      </c>
      <c r="C50" s="241" t="str">
        <f>IF('Parade Entries'!$W50="",'Parade Entries'!T50,"")</f>
        <v/>
      </c>
      <c r="D50" s="241" t="str">
        <f>IF('Parade Entries'!$W50="",'Parade Entries'!AD50,"")</f>
        <v/>
      </c>
      <c r="E50" s="241" t="str">
        <f>IF('Parade Entries'!$W50="",'Parade Entries'!J50,"")</f>
        <v/>
      </c>
      <c r="F50" s="256" t="str">
        <f>IF('Parade Entries'!$W50="",'Parade Entries'!K50,"")</f>
        <v/>
      </c>
    </row>
    <row r="51" spans="1:6" x14ac:dyDescent="0.2">
      <c r="A51" s="240" t="str">
        <f>IF('Parade Entries'!W51="",'Parade Entries'!B51,"")</f>
        <v/>
      </c>
      <c r="B51" s="264" t="str">
        <f>IF('Parade Entries'!$W51="",'Parade Entries'!U51,"")</f>
        <v/>
      </c>
      <c r="C51" s="241" t="str">
        <f>IF('Parade Entries'!$W51="",'Parade Entries'!T51,"")</f>
        <v/>
      </c>
      <c r="D51" s="241" t="str">
        <f>IF('Parade Entries'!$W51="",'Parade Entries'!AD51,"")</f>
        <v/>
      </c>
      <c r="E51" s="241" t="str">
        <f>IF('Parade Entries'!$W51="",'Parade Entries'!J51,"")</f>
        <v/>
      </c>
      <c r="F51" s="256" t="str">
        <f>IF('Parade Entries'!$W51="",'Parade Entries'!K51,"")</f>
        <v/>
      </c>
    </row>
    <row r="52" spans="1:6" x14ac:dyDescent="0.2">
      <c r="A52" s="240" t="str">
        <f>IF('Parade Entries'!W52="",'Parade Entries'!B52,"")</f>
        <v/>
      </c>
      <c r="B52" s="264" t="str">
        <f>IF('Parade Entries'!$W52="",'Parade Entries'!U52,"")</f>
        <v/>
      </c>
      <c r="C52" s="241" t="str">
        <f>IF('Parade Entries'!$W52="",'Parade Entries'!T52,"")</f>
        <v/>
      </c>
      <c r="D52" s="241" t="str">
        <f>IF('Parade Entries'!$W52="",'Parade Entries'!AD52,"")</f>
        <v/>
      </c>
      <c r="E52" s="241" t="str">
        <f>IF('Parade Entries'!$W52="",'Parade Entries'!J52,"")</f>
        <v/>
      </c>
      <c r="F52" s="256" t="str">
        <f>IF('Parade Entries'!$W52="",'Parade Entries'!K52,"")</f>
        <v/>
      </c>
    </row>
    <row r="53" spans="1:6" x14ac:dyDescent="0.2">
      <c r="A53" s="240" t="str">
        <f>IF('Parade Entries'!W53="",'Parade Entries'!B53,"")</f>
        <v/>
      </c>
      <c r="B53" s="264" t="str">
        <f>IF('Parade Entries'!$W53="",'Parade Entries'!U53,"")</f>
        <v/>
      </c>
      <c r="C53" s="241" t="str">
        <f>IF('Parade Entries'!$W53="",'Parade Entries'!T53,"")</f>
        <v/>
      </c>
      <c r="D53" s="241" t="str">
        <f>IF('Parade Entries'!$W53="",'Parade Entries'!AD53,"")</f>
        <v/>
      </c>
      <c r="E53" s="241" t="str">
        <f>IF('Parade Entries'!$W53="",'Parade Entries'!J53,"")</f>
        <v/>
      </c>
      <c r="F53" s="256" t="str">
        <f>IF('Parade Entries'!$W53="",'Parade Entries'!K53,"")</f>
        <v/>
      </c>
    </row>
    <row r="54" spans="1:6" x14ac:dyDescent="0.2">
      <c r="A54" s="240" t="str">
        <f>IF('Parade Entries'!W54="",'Parade Entries'!B54,"")</f>
        <v/>
      </c>
      <c r="B54" s="264" t="str">
        <f>IF('Parade Entries'!$W54="",'Parade Entries'!U54,"")</f>
        <v/>
      </c>
      <c r="C54" s="241" t="str">
        <f>IF('Parade Entries'!$W54="",'Parade Entries'!T54,"")</f>
        <v/>
      </c>
      <c r="D54" s="241" t="str">
        <f>IF('Parade Entries'!$W54="",'Parade Entries'!AD54,"")</f>
        <v/>
      </c>
      <c r="E54" s="241" t="str">
        <f>IF('Parade Entries'!$W54="",'Parade Entries'!J54,"")</f>
        <v/>
      </c>
      <c r="F54" s="256" t="str">
        <f>IF('Parade Entries'!$W54="",'Parade Entries'!K54,"")</f>
        <v/>
      </c>
    </row>
    <row r="55" spans="1:6" x14ac:dyDescent="0.2">
      <c r="A55" s="240" t="str">
        <f>IF('Parade Entries'!W55="",'Parade Entries'!B55,"")</f>
        <v/>
      </c>
      <c r="B55" s="264" t="str">
        <f>IF('Parade Entries'!$W55="",'Parade Entries'!U55,"")</f>
        <v/>
      </c>
      <c r="C55" s="241" t="str">
        <f>IF('Parade Entries'!$W55="",'Parade Entries'!T55,"")</f>
        <v/>
      </c>
      <c r="D55" s="241" t="str">
        <f>IF('Parade Entries'!$W55="",'Parade Entries'!AD55,"")</f>
        <v/>
      </c>
      <c r="E55" s="241" t="str">
        <f>IF('Parade Entries'!$W55="",'Parade Entries'!J55,"")</f>
        <v/>
      </c>
      <c r="F55" s="256" t="str">
        <f>IF('Parade Entries'!$W55="",'Parade Entries'!K55,"")</f>
        <v/>
      </c>
    </row>
    <row r="56" spans="1:6" x14ac:dyDescent="0.2">
      <c r="A56" s="240" t="str">
        <f>IF('Parade Entries'!W56="",'Parade Entries'!B56,"")</f>
        <v/>
      </c>
      <c r="B56" s="264" t="str">
        <f>IF('Parade Entries'!$W56="",'Parade Entries'!U56,"")</f>
        <v/>
      </c>
      <c r="C56" s="241" t="str">
        <f>IF('Parade Entries'!$W56="",'Parade Entries'!T56,"")</f>
        <v/>
      </c>
      <c r="D56" s="241" t="str">
        <f>IF('Parade Entries'!$W56="",'Parade Entries'!AD56,"")</f>
        <v/>
      </c>
      <c r="E56" s="241" t="str">
        <f>IF('Parade Entries'!$W56="",'Parade Entries'!J56,"")</f>
        <v/>
      </c>
      <c r="F56" s="256" t="str">
        <f>IF('Parade Entries'!$W56="",'Parade Entries'!K56,"")</f>
        <v/>
      </c>
    </row>
    <row r="57" spans="1:6" x14ac:dyDescent="0.2">
      <c r="A57" s="240" t="str">
        <f>IF('Parade Entries'!W57="",'Parade Entries'!B57,"")</f>
        <v/>
      </c>
      <c r="B57" s="264" t="str">
        <f>IF('Parade Entries'!$W57="",'Parade Entries'!U57,"")</f>
        <v/>
      </c>
      <c r="C57" s="241" t="str">
        <f>IF('Parade Entries'!$W57="",'Parade Entries'!T57,"")</f>
        <v/>
      </c>
      <c r="D57" s="241" t="str">
        <f>IF('Parade Entries'!$W57="",'Parade Entries'!AD57,"")</f>
        <v/>
      </c>
      <c r="E57" s="241" t="str">
        <f>IF('Parade Entries'!$W57="",'Parade Entries'!J57,"")</f>
        <v/>
      </c>
      <c r="F57" s="256" t="str">
        <f>IF('Parade Entries'!$W57="",'Parade Entries'!K57,"")</f>
        <v/>
      </c>
    </row>
    <row r="58" spans="1:6" x14ac:dyDescent="0.2">
      <c r="A58" s="240" t="str">
        <f>IF('Parade Entries'!W58="",'Parade Entries'!B58,"")</f>
        <v/>
      </c>
      <c r="B58" s="264" t="str">
        <f>IF('Parade Entries'!$W58="",'Parade Entries'!U58,"")</f>
        <v/>
      </c>
      <c r="C58" s="241" t="str">
        <f>IF('Parade Entries'!$W58="",'Parade Entries'!T58,"")</f>
        <v/>
      </c>
      <c r="D58" s="241" t="str">
        <f>IF('Parade Entries'!$W58="",'Parade Entries'!AD58,"")</f>
        <v/>
      </c>
      <c r="E58" s="241" t="str">
        <f>IF('Parade Entries'!$W58="",'Parade Entries'!J58,"")</f>
        <v/>
      </c>
      <c r="F58" s="256" t="str">
        <f>IF('Parade Entries'!$W58="",'Parade Entries'!K58,"")</f>
        <v/>
      </c>
    </row>
    <row r="59" spans="1:6" x14ac:dyDescent="0.2">
      <c r="A59" s="240" t="str">
        <f>IF('Parade Entries'!W59="",'Parade Entries'!B59,"")</f>
        <v/>
      </c>
      <c r="B59" s="264" t="str">
        <f>IF('Parade Entries'!$W59="",'Parade Entries'!U59,"")</f>
        <v/>
      </c>
      <c r="C59" s="241" t="str">
        <f>IF('Parade Entries'!$W59="",'Parade Entries'!T59,"")</f>
        <v/>
      </c>
      <c r="D59" s="241" t="str">
        <f>IF('Parade Entries'!$W59="",'Parade Entries'!AD59,"")</f>
        <v/>
      </c>
      <c r="E59" s="241" t="str">
        <f>IF('Parade Entries'!$W59="",'Parade Entries'!J59,"")</f>
        <v/>
      </c>
      <c r="F59" s="256" t="str">
        <f>IF('Parade Entries'!$W59="",'Parade Entries'!K59,"")</f>
        <v/>
      </c>
    </row>
    <row r="60" spans="1:6" x14ac:dyDescent="0.2">
      <c r="A60" s="240" t="str">
        <f>IF('Parade Entries'!W60="",'Parade Entries'!B60,"")</f>
        <v/>
      </c>
      <c r="B60" s="264" t="str">
        <f>IF('Parade Entries'!$W60="",'Parade Entries'!U60,"")</f>
        <v/>
      </c>
      <c r="C60" s="241" t="str">
        <f>IF('Parade Entries'!$W60="",'Parade Entries'!T60,"")</f>
        <v/>
      </c>
      <c r="D60" s="241" t="str">
        <f>IF('Parade Entries'!$W60="",'Parade Entries'!AD60,"")</f>
        <v/>
      </c>
      <c r="E60" s="241" t="str">
        <f>IF('Parade Entries'!$W60="",'Parade Entries'!J60,"")</f>
        <v/>
      </c>
      <c r="F60" s="256" t="str">
        <f>IF('Parade Entries'!$W60="",'Parade Entries'!K60,"")</f>
        <v/>
      </c>
    </row>
    <row r="61" spans="1:6" x14ac:dyDescent="0.2">
      <c r="A61" s="240" t="str">
        <f>IF('Parade Entries'!W61="",'Parade Entries'!B61,"")</f>
        <v/>
      </c>
      <c r="B61" s="264" t="str">
        <f>IF('Parade Entries'!$W61="",'Parade Entries'!U61,"")</f>
        <v/>
      </c>
      <c r="C61" s="241" t="str">
        <f>IF('Parade Entries'!$W61="",'Parade Entries'!T61,"")</f>
        <v/>
      </c>
      <c r="D61" s="241" t="str">
        <f>IF('Parade Entries'!$W61="",'Parade Entries'!AD61,"")</f>
        <v/>
      </c>
      <c r="E61" s="241" t="str">
        <f>IF('Parade Entries'!$W61="",'Parade Entries'!J61,"")</f>
        <v/>
      </c>
      <c r="F61" s="256" t="str">
        <f>IF('Parade Entries'!$W61="",'Parade Entries'!K61,"")</f>
        <v/>
      </c>
    </row>
    <row r="62" spans="1:6" x14ac:dyDescent="0.2">
      <c r="A62" s="240" t="str">
        <f>IF('Parade Entries'!W62="",'Parade Entries'!B62,"")</f>
        <v/>
      </c>
      <c r="B62" s="264" t="str">
        <f>IF('Parade Entries'!$W62="",'Parade Entries'!U62,"")</f>
        <v/>
      </c>
      <c r="C62" s="241" t="str">
        <f>IF('Parade Entries'!$W62="",'Parade Entries'!T62,"")</f>
        <v/>
      </c>
      <c r="D62" s="241" t="str">
        <f>IF('Parade Entries'!$W62="",'Parade Entries'!AD62,"")</f>
        <v/>
      </c>
      <c r="E62" s="241" t="str">
        <f>IF('Parade Entries'!$W62="",'Parade Entries'!J62,"")</f>
        <v/>
      </c>
      <c r="F62" s="256" t="str">
        <f>IF('Parade Entries'!$W62="",'Parade Entries'!K62,"")</f>
        <v/>
      </c>
    </row>
    <row r="63" spans="1:6" x14ac:dyDescent="0.2">
      <c r="A63" s="240" t="str">
        <f>IF('Parade Entries'!W63="",'Parade Entries'!B63,"")</f>
        <v/>
      </c>
      <c r="B63" s="264" t="str">
        <f>IF('Parade Entries'!$W63="",'Parade Entries'!U63,"")</f>
        <v/>
      </c>
      <c r="C63" s="241" t="str">
        <f>IF('Parade Entries'!$W63="",'Parade Entries'!T63,"")</f>
        <v/>
      </c>
      <c r="D63" s="241" t="str">
        <f>IF('Parade Entries'!$W63="",'Parade Entries'!AD63,"")</f>
        <v/>
      </c>
      <c r="E63" s="241" t="str">
        <f>IF('Parade Entries'!$W63="",'Parade Entries'!J63,"")</f>
        <v/>
      </c>
      <c r="F63" s="256" t="str">
        <f>IF('Parade Entries'!$W63="",'Parade Entries'!K63,"")</f>
        <v/>
      </c>
    </row>
    <row r="64" spans="1:6" x14ac:dyDescent="0.2">
      <c r="A64" s="240" t="str">
        <f>IF('Parade Entries'!W64="",'Parade Entries'!B64,"")</f>
        <v/>
      </c>
      <c r="B64" s="264" t="str">
        <f>IF('Parade Entries'!$W64="",'Parade Entries'!U64,"")</f>
        <v/>
      </c>
      <c r="C64" s="241" t="str">
        <f>IF('Parade Entries'!$W64="",'Parade Entries'!T64,"")</f>
        <v/>
      </c>
      <c r="D64" s="241" t="str">
        <f>IF('Parade Entries'!$W64="",'Parade Entries'!AD64,"")</f>
        <v/>
      </c>
      <c r="E64" s="241" t="str">
        <f>IF('Parade Entries'!$W64="",'Parade Entries'!J64,"")</f>
        <v/>
      </c>
      <c r="F64" s="256" t="str">
        <f>IF('Parade Entries'!$W64="",'Parade Entries'!K64,"")</f>
        <v/>
      </c>
    </row>
    <row r="65" spans="1:6" x14ac:dyDescent="0.2">
      <c r="A65" s="240" t="str">
        <f>IF('Parade Entries'!W65="",'Parade Entries'!B65,"")</f>
        <v/>
      </c>
      <c r="B65" s="264" t="str">
        <f>IF('Parade Entries'!$W65="",'Parade Entries'!U65,"")</f>
        <v/>
      </c>
      <c r="C65" s="241" t="str">
        <f>IF('Parade Entries'!$W65="",'Parade Entries'!T65,"")</f>
        <v/>
      </c>
      <c r="D65" s="241" t="str">
        <f>IF('Parade Entries'!$W65="",'Parade Entries'!AD65,"")</f>
        <v/>
      </c>
      <c r="E65" s="241" t="str">
        <f>IF('Parade Entries'!$W65="",'Parade Entries'!J65,"")</f>
        <v/>
      </c>
      <c r="F65" s="256" t="str">
        <f>IF('Parade Entries'!$W65="",'Parade Entries'!K65,"")</f>
        <v/>
      </c>
    </row>
    <row r="66" spans="1:6" x14ac:dyDescent="0.2">
      <c r="A66" s="240" t="str">
        <f>IF('Parade Entries'!W66="",'Parade Entries'!B66,"")</f>
        <v/>
      </c>
      <c r="B66" s="264" t="str">
        <f>IF('Parade Entries'!$W66="",'Parade Entries'!U66,"")</f>
        <v/>
      </c>
      <c r="C66" s="241" t="str">
        <f>IF('Parade Entries'!$W66="",'Parade Entries'!T66,"")</f>
        <v/>
      </c>
      <c r="D66" s="241" t="str">
        <f>IF('Parade Entries'!$W66="",'Parade Entries'!AD66,"")</f>
        <v/>
      </c>
      <c r="E66" s="241" t="str">
        <f>IF('Parade Entries'!$W66="",'Parade Entries'!J66,"")</f>
        <v/>
      </c>
      <c r="F66" s="256" t="str">
        <f>IF('Parade Entries'!$W66="",'Parade Entries'!K66,"")</f>
        <v/>
      </c>
    </row>
    <row r="67" spans="1:6" x14ac:dyDescent="0.2">
      <c r="A67" s="240" t="str">
        <f>IF('Parade Entries'!W67="",'Parade Entries'!B67,"")</f>
        <v/>
      </c>
      <c r="B67" s="264" t="str">
        <f>IF('Parade Entries'!$W67="",'Parade Entries'!U67,"")</f>
        <v/>
      </c>
      <c r="C67" s="241" t="str">
        <f>IF('Parade Entries'!$W67="",'Parade Entries'!T67,"")</f>
        <v/>
      </c>
      <c r="D67" s="241" t="str">
        <f>IF('Parade Entries'!$W67="",'Parade Entries'!AD67,"")</f>
        <v/>
      </c>
      <c r="E67" s="241" t="str">
        <f>IF('Parade Entries'!$W67="",'Parade Entries'!J67,"")</f>
        <v/>
      </c>
      <c r="F67" s="256" t="str">
        <f>IF('Parade Entries'!$W67="",'Parade Entries'!K67,"")</f>
        <v/>
      </c>
    </row>
    <row r="68" spans="1:6" x14ac:dyDescent="0.2">
      <c r="A68" s="240" t="str">
        <f>IF('Parade Entries'!W68="",'Parade Entries'!B68,"")</f>
        <v/>
      </c>
      <c r="B68" s="264" t="str">
        <f>IF('Parade Entries'!$W68="",'Parade Entries'!U68,"")</f>
        <v/>
      </c>
      <c r="C68" s="241" t="str">
        <f>IF('Parade Entries'!$W68="",'Parade Entries'!T68,"")</f>
        <v/>
      </c>
      <c r="D68" s="241" t="str">
        <f>IF('Parade Entries'!$W68="",'Parade Entries'!AD68,"")</f>
        <v/>
      </c>
      <c r="E68" s="241" t="str">
        <f>IF('Parade Entries'!$W68="",'Parade Entries'!J68,"")</f>
        <v/>
      </c>
      <c r="F68" s="256" t="str">
        <f>IF('Parade Entries'!$W68="",'Parade Entries'!K68,"")</f>
        <v/>
      </c>
    </row>
    <row r="69" spans="1:6" x14ac:dyDescent="0.2">
      <c r="A69" s="240" t="str">
        <f>IF('Parade Entries'!W69="",'Parade Entries'!B69,"")</f>
        <v/>
      </c>
      <c r="B69" s="264" t="str">
        <f>IF('Parade Entries'!$W69="",'Parade Entries'!U69,"")</f>
        <v/>
      </c>
      <c r="C69" s="241" t="str">
        <f>IF('Parade Entries'!$W69="",'Parade Entries'!T69,"")</f>
        <v/>
      </c>
      <c r="D69" s="241" t="str">
        <f>IF('Parade Entries'!$W69="",'Parade Entries'!AD69,"")</f>
        <v/>
      </c>
      <c r="E69" s="241" t="str">
        <f>IF('Parade Entries'!$W69="",'Parade Entries'!J69,"")</f>
        <v/>
      </c>
      <c r="F69" s="256" t="str">
        <f>IF('Parade Entries'!$W69="",'Parade Entries'!K69,"")</f>
        <v/>
      </c>
    </row>
    <row r="70" spans="1:6" x14ac:dyDescent="0.2">
      <c r="A70" s="240" t="str">
        <f>IF('Parade Entries'!W70="",'Parade Entries'!B70,"")</f>
        <v/>
      </c>
      <c r="B70" s="264" t="str">
        <f>IF('Parade Entries'!$W70="",'Parade Entries'!U70,"")</f>
        <v/>
      </c>
      <c r="C70" s="241" t="str">
        <f>IF('Parade Entries'!$W70="",'Parade Entries'!T70,"")</f>
        <v/>
      </c>
      <c r="D70" s="241" t="str">
        <f>IF('Parade Entries'!$W70="",'Parade Entries'!AD70,"")</f>
        <v/>
      </c>
      <c r="E70" s="241" t="str">
        <f>IF('Parade Entries'!$W70="",'Parade Entries'!J70,"")</f>
        <v/>
      </c>
      <c r="F70" s="256" t="str">
        <f>IF('Parade Entries'!$W70="",'Parade Entries'!K70,"")</f>
        <v/>
      </c>
    </row>
    <row r="71" spans="1:6" x14ac:dyDescent="0.2">
      <c r="A71" s="240" t="str">
        <f>IF('Parade Entries'!W71="",'Parade Entries'!B71,"")</f>
        <v/>
      </c>
      <c r="B71" s="264" t="str">
        <f>IF('Parade Entries'!$W71="",'Parade Entries'!U71,"")</f>
        <v/>
      </c>
      <c r="C71" s="241" t="str">
        <f>IF('Parade Entries'!$W71="",'Parade Entries'!T71,"")</f>
        <v/>
      </c>
      <c r="D71" s="241" t="str">
        <f>IF('Parade Entries'!$W71="",'Parade Entries'!AD71,"")</f>
        <v/>
      </c>
      <c r="E71" s="241" t="str">
        <f>IF('Parade Entries'!$W71="",'Parade Entries'!J71,"")</f>
        <v/>
      </c>
      <c r="F71" s="256" t="str">
        <f>IF('Parade Entries'!$W71="",'Parade Entries'!K71,"")</f>
        <v/>
      </c>
    </row>
    <row r="72" spans="1:6" x14ac:dyDescent="0.2">
      <c r="A72" s="240" t="str">
        <f>IF('Parade Entries'!W72="",'Parade Entries'!B72,"")</f>
        <v/>
      </c>
      <c r="B72" s="264" t="str">
        <f>IF('Parade Entries'!$W72="",'Parade Entries'!U72,"")</f>
        <v/>
      </c>
      <c r="C72" s="241" t="str">
        <f>IF('Parade Entries'!$W72="",'Parade Entries'!T72,"")</f>
        <v/>
      </c>
      <c r="D72" s="241" t="str">
        <f>IF('Parade Entries'!$W72="",'Parade Entries'!AD72,"")</f>
        <v/>
      </c>
      <c r="E72" s="241" t="str">
        <f>IF('Parade Entries'!$W72="",'Parade Entries'!J72,"")</f>
        <v/>
      </c>
      <c r="F72" s="256" t="str">
        <f>IF('Parade Entries'!$W72="",'Parade Entries'!K72,"")</f>
        <v/>
      </c>
    </row>
    <row r="73" spans="1:6" x14ac:dyDescent="0.2">
      <c r="A73" s="240" t="str">
        <f>IF('Parade Entries'!W73="",'Parade Entries'!B73,"")</f>
        <v>American Postal Workers Union Local 239</v>
      </c>
      <c r="B73" s="264">
        <f>IF('Parade Entries'!$W73="",'Parade Entries'!U73,"")</f>
        <v>50</v>
      </c>
      <c r="C73" s="241" t="str">
        <f>IF('Parade Entries'!$W73="",'Parade Entries'!T73,"")</f>
        <v>Check</v>
      </c>
      <c r="D73" s="241" t="str">
        <f>IF('Parade Entries'!$W73="",'Parade Entries'!AD73,"")</f>
        <v>Liz Bishop</v>
      </c>
      <c r="E73" s="241" t="str">
        <f>IF('Parade Entries'!$W73="",'Parade Entries'!J73,"")</f>
        <v>lincolnland239nixie@yahoo.com</v>
      </c>
      <c r="F73" s="256">
        <f>IF('Parade Entries'!$W73="",'Parade Entries'!K73,"")</f>
        <v>2173063383</v>
      </c>
    </row>
    <row r="74" spans="1:6" x14ac:dyDescent="0.2">
      <c r="A74" s="240" t="str">
        <f>IF('Parade Entries'!W74="",'Parade Entries'!B74,"")</f>
        <v/>
      </c>
      <c r="B74" s="264" t="str">
        <f>IF('Parade Entries'!$W74="",'Parade Entries'!U74,"")</f>
        <v/>
      </c>
      <c r="C74" s="241" t="str">
        <f>IF('Parade Entries'!$W74="",'Parade Entries'!T74,"")</f>
        <v/>
      </c>
      <c r="D74" s="241" t="str">
        <f>IF('Parade Entries'!$W74="",'Parade Entries'!AD74,"")</f>
        <v/>
      </c>
      <c r="E74" s="241" t="str">
        <f>IF('Parade Entries'!$W74="",'Parade Entries'!J74,"")</f>
        <v/>
      </c>
      <c r="F74" s="256" t="str">
        <f>IF('Parade Entries'!$W74="",'Parade Entries'!K74,"")</f>
        <v/>
      </c>
    </row>
    <row r="75" spans="1:6" x14ac:dyDescent="0.2">
      <c r="A75" s="240" t="str">
        <f>IF('Parade Entries'!W75="",'Parade Entries'!B75,"")</f>
        <v/>
      </c>
      <c r="B75" s="264" t="str">
        <f>IF('Parade Entries'!$W75="",'Parade Entries'!U75,"")</f>
        <v/>
      </c>
      <c r="C75" s="241" t="str">
        <f>IF('Parade Entries'!$W75="",'Parade Entries'!T75,"")</f>
        <v/>
      </c>
      <c r="D75" s="241" t="str">
        <f>IF('Parade Entries'!$W75="",'Parade Entries'!AD75,"")</f>
        <v/>
      </c>
      <c r="E75" s="241" t="str">
        <f>IF('Parade Entries'!$W75="",'Parade Entries'!J75,"")</f>
        <v/>
      </c>
      <c r="F75" s="256" t="str">
        <f>IF('Parade Entries'!$W75="",'Parade Entries'!K75,"")</f>
        <v/>
      </c>
    </row>
    <row r="76" spans="1:6" x14ac:dyDescent="0.2">
      <c r="A76" s="240" t="str">
        <f>IF('Parade Entries'!W76="",'Parade Entries'!B76,"")</f>
        <v/>
      </c>
      <c r="B76" s="264" t="str">
        <f>IF('Parade Entries'!$W76="",'Parade Entries'!U76,"")</f>
        <v/>
      </c>
      <c r="C76" s="241" t="str">
        <f>IF('Parade Entries'!$W76="",'Parade Entries'!T76,"")</f>
        <v/>
      </c>
      <c r="D76" s="241" t="str">
        <f>IF('Parade Entries'!$W76="",'Parade Entries'!AD76,"")</f>
        <v/>
      </c>
      <c r="E76" s="241" t="str">
        <f>IF('Parade Entries'!$W76="",'Parade Entries'!J76,"")</f>
        <v/>
      </c>
      <c r="F76" s="256" t="str">
        <f>IF('Parade Entries'!$W76="",'Parade Entries'!K76,"")</f>
        <v/>
      </c>
    </row>
    <row r="77" spans="1:6" x14ac:dyDescent="0.2">
      <c r="A77" s="240" t="str">
        <f>IF('Parade Entries'!W77="",'Parade Entries'!B77,"")</f>
        <v/>
      </c>
      <c r="B77" s="264" t="str">
        <f>IF('Parade Entries'!$W77="",'Parade Entries'!U77,"")</f>
        <v/>
      </c>
      <c r="C77" s="241" t="str">
        <f>IF('Parade Entries'!$W77="",'Parade Entries'!T77,"")</f>
        <v/>
      </c>
      <c r="D77" s="241" t="str">
        <f>IF('Parade Entries'!$W77="",'Parade Entries'!AD77,"")</f>
        <v/>
      </c>
      <c r="E77" s="241" t="str">
        <f>IF('Parade Entries'!$W77="",'Parade Entries'!J77,"")</f>
        <v/>
      </c>
      <c r="F77" s="256" t="str">
        <f>IF('Parade Entries'!$W77="",'Parade Entries'!K77,"")</f>
        <v/>
      </c>
    </row>
    <row r="78" spans="1:6" x14ac:dyDescent="0.2">
      <c r="A78" s="240" t="str">
        <f>IF('Parade Entries'!W78="",'Parade Entries'!B78,"")</f>
        <v/>
      </c>
      <c r="B78" s="264" t="str">
        <f>IF('Parade Entries'!$W78="",'Parade Entries'!U78,"")</f>
        <v/>
      </c>
      <c r="C78" s="241" t="str">
        <f>IF('Parade Entries'!$W78="",'Parade Entries'!T78,"")</f>
        <v/>
      </c>
      <c r="D78" s="241" t="str">
        <f>IF('Parade Entries'!$W78="",'Parade Entries'!AD78,"")</f>
        <v/>
      </c>
      <c r="E78" s="241" t="str">
        <f>IF('Parade Entries'!$W78="",'Parade Entries'!J78,"")</f>
        <v/>
      </c>
      <c r="F78" s="256" t="str">
        <f>IF('Parade Entries'!$W78="",'Parade Entries'!K78,"")</f>
        <v/>
      </c>
    </row>
    <row r="79" spans="1:6" x14ac:dyDescent="0.2">
      <c r="A79" s="240" t="str">
        <f>IF('Parade Entries'!W79="",'Parade Entries'!B79,"")</f>
        <v/>
      </c>
      <c r="B79" s="264" t="str">
        <f>IF('Parade Entries'!$W79="",'Parade Entries'!U79,"")</f>
        <v/>
      </c>
      <c r="C79" s="241" t="str">
        <f>IF('Parade Entries'!$W79="",'Parade Entries'!T79,"")</f>
        <v/>
      </c>
      <c r="D79" s="241" t="str">
        <f>IF('Parade Entries'!$W79="",'Parade Entries'!AD79,"")</f>
        <v/>
      </c>
      <c r="E79" s="241" t="str">
        <f>IF('Parade Entries'!$W79="",'Parade Entries'!J79,"")</f>
        <v/>
      </c>
      <c r="F79" s="256" t="str">
        <f>IF('Parade Entries'!$W79="",'Parade Entries'!K79,"")</f>
        <v/>
      </c>
    </row>
    <row r="80" spans="1:6" x14ac:dyDescent="0.2">
      <c r="A80" s="240" t="str">
        <f>IF('Parade Entries'!W80="",'Parade Entries'!B80,"")</f>
        <v>Animal Protective League</v>
      </c>
      <c r="B80" s="264">
        <f>IF('Parade Entries'!$W80="",'Parade Entries'!U80,"")</f>
        <v>50</v>
      </c>
      <c r="C80" s="241" t="str">
        <f>IF('Parade Entries'!$W80="",'Parade Entries'!T80,"")</f>
        <v>Check</v>
      </c>
      <c r="D80" s="241" t="str">
        <f>IF('Parade Entries'!$W80="",'Parade Entries'!AD80,"")</f>
        <v>Jeffrey Cunningham</v>
      </c>
      <c r="E80" s="241" t="str">
        <f>IF('Parade Entries'!$W80="",'Parade Entries'!J80,"")</f>
        <v>events@apl-shelter.org</v>
      </c>
      <c r="F80" s="256">
        <f>IF('Parade Entries'!$W80="",'Parade Entries'!K80,"")</f>
        <v>2173616212</v>
      </c>
    </row>
    <row r="81" spans="1:6" x14ac:dyDescent="0.2">
      <c r="A81" s="240" t="str">
        <f>IF('Parade Entries'!W81="",'Parade Entries'!B81,"")</f>
        <v/>
      </c>
      <c r="B81" s="264" t="str">
        <f>IF('Parade Entries'!$W81="",'Parade Entries'!U81,"")</f>
        <v/>
      </c>
      <c r="C81" s="241" t="str">
        <f>IF('Parade Entries'!$W81="",'Parade Entries'!T81,"")</f>
        <v/>
      </c>
      <c r="D81" s="241" t="str">
        <f>IF('Parade Entries'!$W81="",'Parade Entries'!AD81,"")</f>
        <v/>
      </c>
      <c r="E81" s="241" t="str">
        <f>IF('Parade Entries'!$W81="",'Parade Entries'!J81,"")</f>
        <v/>
      </c>
      <c r="F81" s="256" t="str">
        <f>IF('Parade Entries'!$W81="",'Parade Entries'!K81,"")</f>
        <v/>
      </c>
    </row>
    <row r="82" spans="1:6" x14ac:dyDescent="0.2">
      <c r="A82" s="240" t="str">
        <f>IF('Parade Entries'!W82="",'Parade Entries'!B82,"")</f>
        <v/>
      </c>
      <c r="B82" s="264" t="str">
        <f>IF('Parade Entries'!$W82="",'Parade Entries'!U82,"")</f>
        <v/>
      </c>
      <c r="C82" s="241" t="str">
        <f>IF('Parade Entries'!$W82="",'Parade Entries'!T82,"")</f>
        <v/>
      </c>
      <c r="D82" s="241" t="str">
        <f>IF('Parade Entries'!$W82="",'Parade Entries'!AD82,"")</f>
        <v/>
      </c>
      <c r="E82" s="241" t="str">
        <f>IF('Parade Entries'!$W82="",'Parade Entries'!J82,"")</f>
        <v/>
      </c>
      <c r="F82" s="256" t="str">
        <f>IF('Parade Entries'!$W82="",'Parade Entries'!K82,"")</f>
        <v/>
      </c>
    </row>
    <row r="83" spans="1:6" x14ac:dyDescent="0.2">
      <c r="A83" s="240" t="str">
        <f>IF('Parade Entries'!W83="",'Parade Entries'!B83,"")</f>
        <v xml:space="preserve">Young Queens Dance Team </v>
      </c>
      <c r="B83" s="264">
        <f>IF('Parade Entries'!$W83="",'Parade Entries'!U83,"")</f>
        <v>50</v>
      </c>
      <c r="C83" s="241">
        <f>IF('Parade Entries'!$W83="",'Parade Entries'!T83,"")</f>
        <v>0</v>
      </c>
      <c r="D83" s="241" t="str">
        <f>IF('Parade Entries'!$W83="",'Parade Entries'!AD83,"")</f>
        <v>April Allen</v>
      </c>
      <c r="E83" s="241" t="str">
        <f>IF('Parade Entries'!$W83="",'Parade Entries'!J83,"")</f>
        <v>youngqueensdanceteam@gmail.com</v>
      </c>
      <c r="F83" s="256">
        <f>IF('Parade Entries'!$W83="",'Parade Entries'!K83,"")</f>
        <v>7739463992</v>
      </c>
    </row>
    <row r="84" spans="1:6" x14ac:dyDescent="0.2">
      <c r="A84" s="240" t="str">
        <f>IF('Parade Entries'!W84="",'Parade Entries'!B84,"")</f>
        <v/>
      </c>
      <c r="B84" s="264" t="str">
        <f>IF('Parade Entries'!$W84="",'Parade Entries'!U84,"")</f>
        <v/>
      </c>
      <c r="C84" s="241" t="str">
        <f>IF('Parade Entries'!$W84="",'Parade Entries'!T84,"")</f>
        <v/>
      </c>
      <c r="D84" s="241" t="str">
        <f>IF('Parade Entries'!$W84="",'Parade Entries'!AD84,"")</f>
        <v/>
      </c>
      <c r="E84" s="241" t="str">
        <f>IF('Parade Entries'!$W84="",'Parade Entries'!J84,"")</f>
        <v/>
      </c>
      <c r="F84" s="256" t="str">
        <f>IF('Parade Entries'!$W84="",'Parade Entries'!K84,"")</f>
        <v/>
      </c>
    </row>
    <row r="85" spans="1:6" x14ac:dyDescent="0.2">
      <c r="A85" s="240" t="str">
        <f>IF('Parade Entries'!W85="",'Parade Entries'!B85,"")</f>
        <v/>
      </c>
      <c r="B85" s="264" t="str">
        <f>IF('Parade Entries'!$W85="",'Parade Entries'!U85,"")</f>
        <v/>
      </c>
      <c r="C85" s="241" t="str">
        <f>IF('Parade Entries'!$W85="",'Parade Entries'!T85,"")</f>
        <v/>
      </c>
      <c r="D85" s="241" t="str">
        <f>IF('Parade Entries'!$W85="",'Parade Entries'!AD85,"")</f>
        <v/>
      </c>
      <c r="E85" s="241" t="str">
        <f>IF('Parade Entries'!$W85="",'Parade Entries'!J85,"")</f>
        <v/>
      </c>
      <c r="F85" s="256" t="str">
        <f>IF('Parade Entries'!$W85="",'Parade Entries'!K85,"")</f>
        <v/>
      </c>
    </row>
    <row r="86" spans="1:6" x14ac:dyDescent="0.2">
      <c r="A86" s="240" t="str">
        <f>IF('Parade Entries'!W86="",'Parade Entries'!B86,"")</f>
        <v/>
      </c>
      <c r="B86" s="264" t="str">
        <f>IF('Parade Entries'!$W86="",'Parade Entries'!U86,"")</f>
        <v/>
      </c>
      <c r="C86" s="241" t="str">
        <f>IF('Parade Entries'!$W86="",'Parade Entries'!T86,"")</f>
        <v/>
      </c>
      <c r="D86" s="241" t="str">
        <f>IF('Parade Entries'!$W86="",'Parade Entries'!AD86,"")</f>
        <v/>
      </c>
      <c r="E86" s="241" t="str">
        <f>IF('Parade Entries'!$W86="",'Parade Entries'!J86,"")</f>
        <v/>
      </c>
      <c r="F86" s="256" t="str">
        <f>IF('Parade Entries'!$W86="",'Parade Entries'!K86,"")</f>
        <v/>
      </c>
    </row>
    <row r="87" spans="1:6" x14ac:dyDescent="0.2">
      <c r="A87" s="240" t="str">
        <f>IF('Parade Entries'!W87="",'Parade Entries'!B87,"")</f>
        <v/>
      </c>
      <c r="B87" s="264" t="str">
        <f>IF('Parade Entries'!$W87="",'Parade Entries'!U87,"")</f>
        <v/>
      </c>
      <c r="C87" s="241" t="str">
        <f>IF('Parade Entries'!$W87="",'Parade Entries'!T87,"")</f>
        <v/>
      </c>
      <c r="D87" s="241" t="str">
        <f>IF('Parade Entries'!$W87="",'Parade Entries'!AD87,"")</f>
        <v/>
      </c>
      <c r="E87" s="241" t="str">
        <f>IF('Parade Entries'!$W87="",'Parade Entries'!J87,"")</f>
        <v/>
      </c>
      <c r="F87" s="256" t="str">
        <f>IF('Parade Entries'!$W87="",'Parade Entries'!K87,"")</f>
        <v/>
      </c>
    </row>
    <row r="88" spans="1:6" x14ac:dyDescent="0.2">
      <c r="A88" s="240" t="str">
        <f>IF('Parade Entries'!W88="",'Parade Entries'!B88,"")</f>
        <v/>
      </c>
      <c r="B88" s="264" t="str">
        <f>IF('Parade Entries'!$W88="",'Parade Entries'!U88,"")</f>
        <v/>
      </c>
      <c r="C88" s="241" t="str">
        <f>IF('Parade Entries'!$W88="",'Parade Entries'!T88,"")</f>
        <v/>
      </c>
      <c r="D88" s="241" t="str">
        <f>IF('Parade Entries'!$W88="",'Parade Entries'!AD88,"")</f>
        <v/>
      </c>
      <c r="E88" s="241" t="str">
        <f>IF('Parade Entries'!$W88="",'Parade Entries'!J88,"")</f>
        <v/>
      </c>
      <c r="F88" s="256" t="str">
        <f>IF('Parade Entries'!$W88="",'Parade Entries'!K88,"")</f>
        <v/>
      </c>
    </row>
    <row r="89" spans="1:6" x14ac:dyDescent="0.2">
      <c r="A89" s="240" t="str">
        <f>IF('Parade Entries'!W89="",'Parade Entries'!B89,"")</f>
        <v/>
      </c>
      <c r="B89" s="264" t="str">
        <f>IF('Parade Entries'!$W89="",'Parade Entries'!U89,"")</f>
        <v/>
      </c>
      <c r="C89" s="241" t="str">
        <f>IF('Parade Entries'!$W89="",'Parade Entries'!T89,"")</f>
        <v/>
      </c>
      <c r="D89" s="241" t="str">
        <f>IF('Parade Entries'!$W89="",'Parade Entries'!AD89,"")</f>
        <v/>
      </c>
      <c r="E89" s="241" t="str">
        <f>IF('Parade Entries'!$W89="",'Parade Entries'!J89,"")</f>
        <v/>
      </c>
      <c r="F89" s="256" t="str">
        <f>IF('Parade Entries'!$W89="",'Parade Entries'!K89,"")</f>
        <v/>
      </c>
    </row>
    <row r="90" spans="1:6" x14ac:dyDescent="0.2">
      <c r="A90" s="240" t="str">
        <f>IF('Parade Entries'!W90="",'Parade Entries'!B90,"")</f>
        <v/>
      </c>
      <c r="B90" s="264" t="str">
        <f>IF('Parade Entries'!$W90="",'Parade Entries'!U90,"")</f>
        <v/>
      </c>
      <c r="C90" s="241" t="str">
        <f>IF('Parade Entries'!$W90="",'Parade Entries'!T90,"")</f>
        <v/>
      </c>
      <c r="D90" s="241" t="str">
        <f>IF('Parade Entries'!$W90="",'Parade Entries'!AD90,"")</f>
        <v/>
      </c>
      <c r="E90" s="241" t="str">
        <f>IF('Parade Entries'!$W90="",'Parade Entries'!J90,"")</f>
        <v/>
      </c>
      <c r="F90" s="256" t="str">
        <f>IF('Parade Entries'!$W90="",'Parade Entries'!K90,"")</f>
        <v/>
      </c>
    </row>
    <row r="91" spans="1:6" x14ac:dyDescent="0.2">
      <c r="A91" s="240" t="str">
        <f>IF('Parade Entries'!W91="",'Parade Entries'!B91,"")</f>
        <v>Illinois Army National Guard Military Funeral Honors</v>
      </c>
      <c r="B91" s="264">
        <f>IF('Parade Entries'!$W91="",'Parade Entries'!U91,"")</f>
        <v>50</v>
      </c>
      <c r="C91" s="241" t="str">
        <f>IF('Parade Entries'!$W91="",'Parade Entries'!T91,"")</f>
        <v>Check</v>
      </c>
      <c r="D91" s="241" t="str">
        <f>IF('Parade Entries'!$W91="",'Parade Entries'!AD91,"")</f>
        <v>Sarah Smith</v>
      </c>
      <c r="E91" s="241" t="str">
        <f>IF('Parade Entries'!$W91="",'Parade Entries'!J91,"")</f>
        <v>saraheluse_08@hotmail.com</v>
      </c>
      <c r="F91" s="256">
        <f>IF('Parade Entries'!$W91="",'Parade Entries'!K91,"")</f>
        <v>2173814506</v>
      </c>
    </row>
    <row r="92" spans="1:6" x14ac:dyDescent="0.2">
      <c r="A92" s="240" t="str">
        <f>IF('Parade Entries'!W92="",'Parade Entries'!B92,"")</f>
        <v/>
      </c>
      <c r="B92" s="264" t="str">
        <f>IF('Parade Entries'!$W92="",'Parade Entries'!U92,"")</f>
        <v/>
      </c>
      <c r="C92" s="241" t="str">
        <f>IF('Parade Entries'!$W92="",'Parade Entries'!T92,"")</f>
        <v/>
      </c>
      <c r="D92" s="241" t="str">
        <f>IF('Parade Entries'!$W92="",'Parade Entries'!AD92,"")</f>
        <v/>
      </c>
      <c r="E92" s="241" t="str">
        <f>IF('Parade Entries'!$W92="",'Parade Entries'!J92,"")</f>
        <v/>
      </c>
      <c r="F92" s="256" t="str">
        <f>IF('Parade Entries'!$W92="",'Parade Entries'!K92,"")</f>
        <v/>
      </c>
    </row>
    <row r="93" spans="1:6" x14ac:dyDescent="0.2">
      <c r="A93" s="240" t="str">
        <f>IF('Parade Entries'!W93="",'Parade Entries'!B93,"")</f>
        <v/>
      </c>
      <c r="B93" s="264" t="str">
        <f>IF('Parade Entries'!$W93="",'Parade Entries'!U93,"")</f>
        <v/>
      </c>
      <c r="C93" s="241" t="str">
        <f>IF('Parade Entries'!$W93="",'Parade Entries'!T93,"")</f>
        <v/>
      </c>
      <c r="D93" s="241" t="str">
        <f>IF('Parade Entries'!$W93="",'Parade Entries'!AD93,"")</f>
        <v/>
      </c>
      <c r="E93" s="241" t="str">
        <f>IF('Parade Entries'!$W93="",'Parade Entries'!J93,"")</f>
        <v/>
      </c>
      <c r="F93" s="256" t="str">
        <f>IF('Parade Entries'!$W93="",'Parade Entries'!K93,"")</f>
        <v/>
      </c>
    </row>
    <row r="94" spans="1:6" x14ac:dyDescent="0.2">
      <c r="A94" s="240" t="str">
        <f>IF('Parade Entries'!W94="",'Parade Entries'!B94,"")</f>
        <v/>
      </c>
      <c r="B94" s="264" t="str">
        <f>IF('Parade Entries'!$W94="",'Parade Entries'!U94,"")</f>
        <v/>
      </c>
      <c r="C94" s="241" t="str">
        <f>IF('Parade Entries'!$W94="",'Parade Entries'!T94,"")</f>
        <v/>
      </c>
      <c r="D94" s="241" t="str">
        <f>IF('Parade Entries'!$W94="",'Parade Entries'!AD94,"")</f>
        <v/>
      </c>
      <c r="E94" s="241" t="str">
        <f>IF('Parade Entries'!$W94="",'Parade Entries'!J94,"")</f>
        <v/>
      </c>
      <c r="F94" s="256" t="str">
        <f>IF('Parade Entries'!$W94="",'Parade Entries'!K94,"")</f>
        <v/>
      </c>
    </row>
    <row r="95" spans="1:6" x14ac:dyDescent="0.2">
      <c r="A95" s="240" t="str">
        <f>IF('Parade Entries'!W95="",'Parade Entries'!B95,"")</f>
        <v/>
      </c>
      <c r="B95" s="264" t="str">
        <f>IF('Parade Entries'!$W95="",'Parade Entries'!U95,"")</f>
        <v/>
      </c>
      <c r="C95" s="241" t="str">
        <f>IF('Parade Entries'!$W95="",'Parade Entries'!T95,"")</f>
        <v/>
      </c>
      <c r="D95" s="241" t="str">
        <f>IF('Parade Entries'!$W95="",'Parade Entries'!AD95,"")</f>
        <v/>
      </c>
      <c r="E95" s="241" t="str">
        <f>IF('Parade Entries'!$W95="",'Parade Entries'!J95,"")</f>
        <v/>
      </c>
      <c r="F95" s="256" t="str">
        <f>IF('Parade Entries'!$W95="",'Parade Entries'!K95,"")</f>
        <v/>
      </c>
    </row>
    <row r="96" spans="1:6" x14ac:dyDescent="0.2">
      <c r="A96" s="240" t="str">
        <f>IF('Parade Entries'!W96="",'Parade Entries'!B96,"")</f>
        <v/>
      </c>
      <c r="B96" s="264" t="str">
        <f>IF('Parade Entries'!$W96="",'Parade Entries'!U96,"")</f>
        <v/>
      </c>
      <c r="C96" s="241" t="str">
        <f>IF('Parade Entries'!$W96="",'Parade Entries'!T96,"")</f>
        <v/>
      </c>
      <c r="D96" s="241" t="str">
        <f>IF('Parade Entries'!$W96="",'Parade Entries'!AD96,"")</f>
        <v/>
      </c>
      <c r="E96" s="241" t="str">
        <f>IF('Parade Entries'!$W96="",'Parade Entries'!J96,"")</f>
        <v/>
      </c>
      <c r="F96" s="256" t="str">
        <f>IF('Parade Entries'!$W96="",'Parade Entries'!K96,"")</f>
        <v/>
      </c>
    </row>
    <row r="97" spans="1:6" x14ac:dyDescent="0.2">
      <c r="A97" s="240" t="str">
        <f>IF('Parade Entries'!W97="",'Parade Entries'!B97,"")</f>
        <v/>
      </c>
      <c r="B97" s="264" t="str">
        <f>IF('Parade Entries'!$W97="",'Parade Entries'!U97,"")</f>
        <v/>
      </c>
      <c r="C97" s="241" t="str">
        <f>IF('Parade Entries'!$W97="",'Parade Entries'!T97,"")</f>
        <v/>
      </c>
      <c r="D97" s="241" t="str">
        <f>IF('Parade Entries'!$W97="",'Parade Entries'!AD97,"")</f>
        <v/>
      </c>
      <c r="E97" s="241" t="str">
        <f>IF('Parade Entries'!$W97="",'Parade Entries'!J97,"")</f>
        <v/>
      </c>
      <c r="F97" s="256" t="str">
        <f>IF('Parade Entries'!$W97="",'Parade Entries'!K97,"")</f>
        <v/>
      </c>
    </row>
    <row r="98" spans="1:6" x14ac:dyDescent="0.2">
      <c r="A98" s="240" t="str">
        <f>IF('Parade Entries'!W98="",'Parade Entries'!B98,"")</f>
        <v/>
      </c>
      <c r="B98" s="264" t="str">
        <f>IF('Parade Entries'!$W98="",'Parade Entries'!U98,"")</f>
        <v/>
      </c>
      <c r="C98" s="241" t="str">
        <f>IF('Parade Entries'!$W98="",'Parade Entries'!T98,"")</f>
        <v/>
      </c>
      <c r="D98" s="241" t="str">
        <f>IF('Parade Entries'!$W98="",'Parade Entries'!AD98,"")</f>
        <v/>
      </c>
      <c r="E98" s="241" t="str">
        <f>IF('Parade Entries'!$W98="",'Parade Entries'!J98,"")</f>
        <v/>
      </c>
      <c r="F98" s="256" t="str">
        <f>IF('Parade Entries'!$W98="",'Parade Entries'!K98,"")</f>
        <v/>
      </c>
    </row>
    <row r="99" spans="1:6" x14ac:dyDescent="0.2">
      <c r="A99" s="240" t="str">
        <f>IF('Parade Entries'!W99="",'Parade Entries'!B99,"")</f>
        <v/>
      </c>
      <c r="B99" s="264" t="str">
        <f>IF('Parade Entries'!$W99="",'Parade Entries'!U99,"")</f>
        <v/>
      </c>
      <c r="C99" s="241" t="str">
        <f>IF('Parade Entries'!$W99="",'Parade Entries'!T99,"")</f>
        <v/>
      </c>
      <c r="D99" s="241" t="str">
        <f>IF('Parade Entries'!$W99="",'Parade Entries'!AD99,"")</f>
        <v/>
      </c>
      <c r="E99" s="241" t="str">
        <f>IF('Parade Entries'!$W99="",'Parade Entries'!J99,"")</f>
        <v/>
      </c>
      <c r="F99" s="256" t="str">
        <f>IF('Parade Entries'!$W99="",'Parade Entries'!K99,"")</f>
        <v/>
      </c>
    </row>
    <row r="100" spans="1:6" x14ac:dyDescent="0.2">
      <c r="A100" s="240" t="str">
        <f>IF('Parade Entries'!W100="",'Parade Entries'!B100,"")</f>
        <v/>
      </c>
      <c r="B100" s="264" t="str">
        <f>IF('Parade Entries'!$W100="",'Parade Entries'!U100,"")</f>
        <v/>
      </c>
      <c r="C100" s="241" t="str">
        <f>IF('Parade Entries'!$W100="",'Parade Entries'!T100,"")</f>
        <v/>
      </c>
      <c r="D100" s="241" t="str">
        <f>IF('Parade Entries'!$W100="",'Parade Entries'!AD100,"")</f>
        <v/>
      </c>
      <c r="E100" s="241" t="str">
        <f>IF('Parade Entries'!$W100="",'Parade Entries'!J100,"")</f>
        <v/>
      </c>
      <c r="F100" s="256" t="str">
        <f>IF('Parade Entries'!$W100="",'Parade Entries'!K100,"")</f>
        <v/>
      </c>
    </row>
    <row r="101" spans="1:6" x14ac:dyDescent="0.2">
      <c r="A101" s="240" t="str">
        <f>IF('Parade Entries'!W101="",'Parade Entries'!B101,"")</f>
        <v/>
      </c>
      <c r="B101" s="264" t="str">
        <f>IF('Parade Entries'!$W101="",'Parade Entries'!U101,"")</f>
        <v/>
      </c>
      <c r="C101" s="241" t="str">
        <f>IF('Parade Entries'!$W101="",'Parade Entries'!T101,"")</f>
        <v/>
      </c>
      <c r="D101" s="241" t="str">
        <f>IF('Parade Entries'!$W101="",'Parade Entries'!AD101,"")</f>
        <v/>
      </c>
      <c r="E101" s="241" t="str">
        <f>IF('Parade Entries'!$W101="",'Parade Entries'!J101,"")</f>
        <v/>
      </c>
      <c r="F101" s="256" t="str">
        <f>IF('Parade Entries'!$W101="",'Parade Entries'!K101,"")</f>
        <v/>
      </c>
    </row>
    <row r="102" spans="1:6" x14ac:dyDescent="0.2">
      <c r="A102" s="240" t="str">
        <f>IF('Parade Entries'!W102="",'Parade Entries'!B102,"")</f>
        <v/>
      </c>
      <c r="B102" s="264" t="str">
        <f>IF('Parade Entries'!$W102="",'Parade Entries'!U102,"")</f>
        <v/>
      </c>
      <c r="C102" s="241" t="str">
        <f>IF('Parade Entries'!$W102="",'Parade Entries'!T102,"")</f>
        <v/>
      </c>
      <c r="D102" s="241" t="str">
        <f>IF('Parade Entries'!$W102="",'Parade Entries'!AD102,"")</f>
        <v/>
      </c>
      <c r="E102" s="241" t="str">
        <f>IF('Parade Entries'!$W102="",'Parade Entries'!J102,"")</f>
        <v/>
      </c>
      <c r="F102" s="256" t="str">
        <f>IF('Parade Entries'!$W102="",'Parade Entries'!K102,"")</f>
        <v/>
      </c>
    </row>
    <row r="103" spans="1:6" x14ac:dyDescent="0.2">
      <c r="A103" s="240" t="str">
        <f>IF('Parade Entries'!W103="",'Parade Entries'!B103,"")</f>
        <v/>
      </c>
      <c r="B103" s="264" t="str">
        <f>IF('Parade Entries'!$W103="",'Parade Entries'!U103,"")</f>
        <v/>
      </c>
      <c r="C103" s="241" t="str">
        <f>IF('Parade Entries'!$W103="",'Parade Entries'!T103,"")</f>
        <v/>
      </c>
      <c r="D103" s="241" t="str">
        <f>IF('Parade Entries'!$W103="",'Parade Entries'!AD103,"")</f>
        <v/>
      </c>
      <c r="E103" s="241" t="str">
        <f>IF('Parade Entries'!$W103="",'Parade Entries'!J103,"")</f>
        <v/>
      </c>
      <c r="F103" s="256" t="str">
        <f>IF('Parade Entries'!$W103="",'Parade Entries'!K103,"")</f>
        <v/>
      </c>
    </row>
    <row r="104" spans="1:6" x14ac:dyDescent="0.2">
      <c r="A104" s="240" t="str">
        <f>IF('Parade Entries'!W104="",'Parade Entries'!B104,"")</f>
        <v/>
      </c>
      <c r="B104" s="264" t="str">
        <f>IF('Parade Entries'!$W104="",'Parade Entries'!U104,"")</f>
        <v/>
      </c>
      <c r="C104" s="241" t="str">
        <f>IF('Parade Entries'!$W104="",'Parade Entries'!T104,"")</f>
        <v/>
      </c>
      <c r="D104" s="241" t="str">
        <f>IF('Parade Entries'!$W104="",'Parade Entries'!AD104,"")</f>
        <v/>
      </c>
      <c r="E104" s="241" t="str">
        <f>IF('Parade Entries'!$W104="",'Parade Entries'!J104,"")</f>
        <v/>
      </c>
      <c r="F104" s="256" t="str">
        <f>IF('Parade Entries'!$W104="",'Parade Entries'!K104,"")</f>
        <v/>
      </c>
    </row>
    <row r="105" spans="1:6" x14ac:dyDescent="0.2">
      <c r="A105" s="240" t="str">
        <f>IF('Parade Entries'!W105="",'Parade Entries'!B105,"")</f>
        <v/>
      </c>
      <c r="B105" s="264" t="str">
        <f>IF('Parade Entries'!$W105="",'Parade Entries'!U105,"")</f>
        <v/>
      </c>
      <c r="C105" s="241" t="str">
        <f>IF('Parade Entries'!$W105="",'Parade Entries'!T105,"")</f>
        <v/>
      </c>
      <c r="D105" s="241" t="str">
        <f>IF('Parade Entries'!$W105="",'Parade Entries'!AD105,"")</f>
        <v/>
      </c>
      <c r="E105" s="241" t="str">
        <f>IF('Parade Entries'!$W105="",'Parade Entries'!J105,"")</f>
        <v/>
      </c>
      <c r="F105" s="256" t="str">
        <f>IF('Parade Entries'!$W105="",'Parade Entries'!K105,"")</f>
        <v/>
      </c>
    </row>
    <row r="106" spans="1:6" x14ac:dyDescent="0.2">
      <c r="A106" s="240" t="str">
        <f>IF('Parade Entries'!W106="",'Parade Entries'!B106,"")</f>
        <v>Koo Koo's 2</v>
      </c>
      <c r="B106" s="264">
        <f>IF('Parade Entries'!$W106="",'Parade Entries'!U106,"")</f>
        <v>300</v>
      </c>
      <c r="C106" s="241" t="str">
        <f>IF('Parade Entries'!$W106="",'Parade Entries'!T106,"")</f>
        <v>Check</v>
      </c>
      <c r="D106" s="241" t="str">
        <f>IF('Parade Entries'!$W106="",'Parade Entries'!AD106,"")</f>
        <v>Janae Best</v>
      </c>
      <c r="E106" s="241" t="str">
        <f>IF('Parade Entries'!$W106="",'Parade Entries'!J106,"")</f>
        <v>naebest94@hotmail.com</v>
      </c>
      <c r="F106" s="256">
        <f>IF('Parade Entries'!$W106="",'Parade Entries'!K106,"")</f>
        <v>2174815645</v>
      </c>
    </row>
    <row r="107" spans="1:6" x14ac:dyDescent="0.2">
      <c r="A107" s="240" t="str">
        <f>IF('Parade Entries'!W107="",'Parade Entries'!B107,"")</f>
        <v/>
      </c>
      <c r="B107" s="264" t="str">
        <f>IF('Parade Entries'!$W107="",'Parade Entries'!U107,"")</f>
        <v/>
      </c>
      <c r="C107" s="241" t="str">
        <f>IF('Parade Entries'!$W107="",'Parade Entries'!T107,"")</f>
        <v/>
      </c>
      <c r="D107" s="241" t="str">
        <f>IF('Parade Entries'!$W107="",'Parade Entries'!AD107,"")</f>
        <v/>
      </c>
      <c r="E107" s="241" t="str">
        <f>IF('Parade Entries'!$W107="",'Parade Entries'!J107,"")</f>
        <v/>
      </c>
      <c r="F107" s="256" t="str">
        <f>IF('Parade Entries'!$W107="",'Parade Entries'!K107,"")</f>
        <v/>
      </c>
    </row>
    <row r="108" spans="1:6" x14ac:dyDescent="0.2">
      <c r="A108" s="240" t="str">
        <f>IF('Parade Entries'!W108="",'Parade Entries'!B108,"")</f>
        <v/>
      </c>
      <c r="B108" s="264" t="str">
        <f>IF('Parade Entries'!$W108="",'Parade Entries'!U108,"")</f>
        <v/>
      </c>
      <c r="C108" s="241" t="str">
        <f>IF('Parade Entries'!$W108="",'Parade Entries'!T108,"")</f>
        <v/>
      </c>
      <c r="D108" s="241" t="str">
        <f>IF('Parade Entries'!$W108="",'Parade Entries'!AD108,"")</f>
        <v/>
      </c>
      <c r="E108" s="241" t="str">
        <f>IF('Parade Entries'!$W108="",'Parade Entries'!J108,"")</f>
        <v/>
      </c>
      <c r="F108" s="256" t="str">
        <f>IF('Parade Entries'!$W108="",'Parade Entries'!K108,"")</f>
        <v/>
      </c>
    </row>
    <row r="109" spans="1:6" x14ac:dyDescent="0.2">
      <c r="A109" s="240" t="str">
        <f>IF('Parade Entries'!W109="",'Parade Entries'!B109,"")</f>
        <v/>
      </c>
      <c r="B109" s="264" t="str">
        <f>IF('Parade Entries'!$W109="",'Parade Entries'!U109,"")</f>
        <v/>
      </c>
      <c r="C109" s="241" t="str">
        <f>IF('Parade Entries'!$W109="",'Parade Entries'!T109,"")</f>
        <v/>
      </c>
      <c r="D109" s="241" t="str">
        <f>IF('Parade Entries'!$W109="",'Parade Entries'!AD109,"")</f>
        <v/>
      </c>
      <c r="E109" s="241" t="str">
        <f>IF('Parade Entries'!$W109="",'Parade Entries'!J109,"")</f>
        <v/>
      </c>
      <c r="F109" s="256" t="str">
        <f>IF('Parade Entries'!$W109="",'Parade Entries'!K109,"")</f>
        <v/>
      </c>
    </row>
    <row r="110" spans="1:6" x14ac:dyDescent="0.2">
      <c r="A110" s="240" t="str">
        <f>IF('Parade Entries'!W110="",'Parade Entries'!B110,"")</f>
        <v/>
      </c>
      <c r="B110" s="264" t="str">
        <f>IF('Parade Entries'!$W110="",'Parade Entries'!U110,"")</f>
        <v/>
      </c>
      <c r="C110" s="241" t="str">
        <f>IF('Parade Entries'!$W110="",'Parade Entries'!T110,"")</f>
        <v/>
      </c>
      <c r="D110" s="241" t="str">
        <f>IF('Parade Entries'!$W110="",'Parade Entries'!AD110,"")</f>
        <v/>
      </c>
      <c r="E110" s="241" t="str">
        <f>IF('Parade Entries'!$W110="",'Parade Entries'!J110,"")</f>
        <v/>
      </c>
      <c r="F110" s="256" t="str">
        <f>IF('Parade Entries'!$W110="",'Parade Entries'!K110,"")</f>
        <v/>
      </c>
    </row>
    <row r="111" spans="1:6" x14ac:dyDescent="0.2">
      <c r="A111" s="240" t="str">
        <f>IF('Parade Entries'!W111="",'Parade Entries'!B111,"")</f>
        <v/>
      </c>
      <c r="B111" s="264" t="str">
        <f>IF('Parade Entries'!$W111="",'Parade Entries'!U111,"")</f>
        <v/>
      </c>
      <c r="C111" s="241" t="str">
        <f>IF('Parade Entries'!$W111="",'Parade Entries'!T111,"")</f>
        <v/>
      </c>
      <c r="D111" s="241" t="str">
        <f>IF('Parade Entries'!$W111="",'Parade Entries'!AD111,"")</f>
        <v/>
      </c>
      <c r="E111" s="241" t="str">
        <f>IF('Parade Entries'!$W111="",'Parade Entries'!J111,"")</f>
        <v/>
      </c>
      <c r="F111" s="256" t="str">
        <f>IF('Parade Entries'!$W111="",'Parade Entries'!K111,"")</f>
        <v/>
      </c>
    </row>
    <row r="112" spans="1:6" x14ac:dyDescent="0.2">
      <c r="A112" s="240" t="str">
        <f>IF('Parade Entries'!W112="",'Parade Entries'!B112,"")</f>
        <v/>
      </c>
      <c r="B112" s="264" t="str">
        <f>IF('Parade Entries'!$W112="",'Parade Entries'!U112,"")</f>
        <v/>
      </c>
      <c r="C112" s="241" t="str">
        <f>IF('Parade Entries'!$W112="",'Parade Entries'!T112,"")</f>
        <v/>
      </c>
      <c r="D112" s="241" t="str">
        <f>IF('Parade Entries'!$W112="",'Parade Entries'!AD112,"")</f>
        <v/>
      </c>
      <c r="E112" s="241" t="str">
        <f>IF('Parade Entries'!$W112="",'Parade Entries'!J112,"")</f>
        <v/>
      </c>
      <c r="F112" s="256" t="str">
        <f>IF('Parade Entries'!$W112="",'Parade Entries'!K112,"")</f>
        <v/>
      </c>
    </row>
    <row r="113" spans="1:6" x14ac:dyDescent="0.2">
      <c r="A113" s="240" t="str">
        <f>IF('Parade Entries'!W113="",'Parade Entries'!B113,"")</f>
        <v/>
      </c>
      <c r="B113" s="264" t="str">
        <f>IF('Parade Entries'!$W113="",'Parade Entries'!U113,"")</f>
        <v/>
      </c>
      <c r="C113" s="241" t="str">
        <f>IF('Parade Entries'!$W113="",'Parade Entries'!T113,"")</f>
        <v/>
      </c>
      <c r="D113" s="241" t="str">
        <f>IF('Parade Entries'!$W113="",'Parade Entries'!AD113,"")</f>
        <v/>
      </c>
      <c r="E113" s="241" t="str">
        <f>IF('Parade Entries'!$W113="",'Parade Entries'!J113,"")</f>
        <v/>
      </c>
      <c r="F113" s="256" t="str">
        <f>IF('Parade Entries'!$W113="",'Parade Entries'!K113,"")</f>
        <v/>
      </c>
    </row>
    <row r="114" spans="1:6" x14ac:dyDescent="0.2">
      <c r="A114" s="240" t="str">
        <f>IF('Parade Entries'!W114="",'Parade Entries'!B114,"")</f>
        <v/>
      </c>
      <c r="B114" s="264" t="str">
        <f>IF('Parade Entries'!$W114="",'Parade Entries'!U114,"")</f>
        <v/>
      </c>
      <c r="C114" s="241" t="str">
        <f>IF('Parade Entries'!$W114="",'Parade Entries'!T114,"")</f>
        <v/>
      </c>
      <c r="D114" s="241" t="str">
        <f>IF('Parade Entries'!$W114="",'Parade Entries'!AD114,"")</f>
        <v/>
      </c>
      <c r="E114" s="241" t="str">
        <f>IF('Parade Entries'!$W114="",'Parade Entries'!J114,"")</f>
        <v/>
      </c>
      <c r="F114" s="256" t="str">
        <f>IF('Parade Entries'!$W114="",'Parade Entries'!K114,"")</f>
        <v/>
      </c>
    </row>
    <row r="115" spans="1:6" x14ac:dyDescent="0.2">
      <c r="A115" s="240" t="str">
        <f>IF('Parade Entries'!W115="",'Parade Entries'!B115,"")</f>
        <v/>
      </c>
      <c r="B115" s="264" t="str">
        <f>IF('Parade Entries'!$W115="",'Parade Entries'!U115,"")</f>
        <v/>
      </c>
      <c r="C115" s="241" t="str">
        <f>IF('Parade Entries'!$W115="",'Parade Entries'!T115,"")</f>
        <v/>
      </c>
      <c r="D115" s="241" t="str">
        <f>IF('Parade Entries'!$W115="",'Parade Entries'!AD115,"")</f>
        <v/>
      </c>
      <c r="E115" s="241" t="str">
        <f>IF('Parade Entries'!$W115="",'Parade Entries'!J115,"")</f>
        <v/>
      </c>
      <c r="F115" s="256" t="str">
        <f>IF('Parade Entries'!$W115="",'Parade Entries'!K115,"")</f>
        <v/>
      </c>
    </row>
    <row r="116" spans="1:6" x14ac:dyDescent="0.2">
      <c r="A116" s="240" t="str">
        <f>IF('Parade Entries'!W116="",'Parade Entries'!B116,"")</f>
        <v/>
      </c>
      <c r="B116" s="264" t="str">
        <f>IF('Parade Entries'!$W116="",'Parade Entries'!U116,"")</f>
        <v/>
      </c>
      <c r="C116" s="241" t="str">
        <f>IF('Parade Entries'!$W116="",'Parade Entries'!T116,"")</f>
        <v/>
      </c>
      <c r="D116" s="241" t="str">
        <f>IF('Parade Entries'!$W116="",'Parade Entries'!AD116,"")</f>
        <v/>
      </c>
      <c r="E116" s="241" t="str">
        <f>IF('Parade Entries'!$W116="",'Parade Entries'!J116,"")</f>
        <v/>
      </c>
      <c r="F116" s="256" t="str">
        <f>IF('Parade Entries'!$W116="",'Parade Entries'!K116,"")</f>
        <v/>
      </c>
    </row>
    <row r="117" spans="1:6" x14ac:dyDescent="0.2">
      <c r="A117" s="240" t="str">
        <f>IF('Parade Entries'!W117="",'Parade Entries'!B117,"")</f>
        <v/>
      </c>
      <c r="B117" s="264" t="str">
        <f>IF('Parade Entries'!$W117="",'Parade Entries'!U117,"")</f>
        <v/>
      </c>
      <c r="C117" s="241" t="str">
        <f>IF('Parade Entries'!$W117="",'Parade Entries'!T117,"")</f>
        <v/>
      </c>
      <c r="D117" s="241" t="str">
        <f>IF('Parade Entries'!$W117="",'Parade Entries'!AD117,"")</f>
        <v/>
      </c>
      <c r="E117" s="241" t="str">
        <f>IF('Parade Entries'!$W117="",'Parade Entries'!J117,"")</f>
        <v/>
      </c>
      <c r="F117" s="256" t="str">
        <f>IF('Parade Entries'!$W117="",'Parade Entries'!K117,"")</f>
        <v/>
      </c>
    </row>
    <row r="118" spans="1:6" x14ac:dyDescent="0.2">
      <c r="A118" s="240" t="str">
        <f>IF('Parade Entries'!W118="",'Parade Entries'!B118,"")</f>
        <v/>
      </c>
      <c r="B118" s="264" t="str">
        <f>IF('Parade Entries'!$W118="",'Parade Entries'!U118,"")</f>
        <v/>
      </c>
      <c r="C118" s="241" t="str">
        <f>IF('Parade Entries'!$W118="",'Parade Entries'!T118,"")</f>
        <v/>
      </c>
      <c r="D118" s="241" t="str">
        <f>IF('Parade Entries'!$W118="",'Parade Entries'!AD118,"")</f>
        <v/>
      </c>
      <c r="E118" s="241" t="str">
        <f>IF('Parade Entries'!$W118="",'Parade Entries'!J118,"")</f>
        <v/>
      </c>
      <c r="F118" s="256" t="str">
        <f>IF('Parade Entries'!$W118="",'Parade Entries'!K118,"")</f>
        <v/>
      </c>
    </row>
    <row r="119" spans="1:6" x14ac:dyDescent="0.2">
      <c r="A119" s="240" t="str">
        <f>IF('Parade Entries'!W119="",'Parade Entries'!B119,"")</f>
        <v/>
      </c>
      <c r="B119" s="264" t="str">
        <f>IF('Parade Entries'!$W119="",'Parade Entries'!U119,"")</f>
        <v/>
      </c>
      <c r="C119" s="241" t="str">
        <f>IF('Parade Entries'!$W119="",'Parade Entries'!T119,"")</f>
        <v/>
      </c>
      <c r="D119" s="241" t="str">
        <f>IF('Parade Entries'!$W119="",'Parade Entries'!AD119,"")</f>
        <v/>
      </c>
      <c r="E119" s="241" t="str">
        <f>IF('Parade Entries'!$W119="",'Parade Entries'!J119,"")</f>
        <v/>
      </c>
      <c r="F119" s="256" t="str">
        <f>IF('Parade Entries'!$W119="",'Parade Entries'!K119,"")</f>
        <v/>
      </c>
    </row>
    <row r="120" spans="1:6" x14ac:dyDescent="0.2">
      <c r="A120" s="240" t="str">
        <f>IF('Parade Entries'!W120="",'Parade Entries'!B120,"")</f>
        <v/>
      </c>
      <c r="B120" s="264" t="str">
        <f>IF('Parade Entries'!$W120="",'Parade Entries'!U120,"")</f>
        <v/>
      </c>
      <c r="C120" s="241" t="str">
        <f>IF('Parade Entries'!$W120="",'Parade Entries'!T120,"")</f>
        <v/>
      </c>
      <c r="D120" s="241" t="str">
        <f>IF('Parade Entries'!$W120="",'Parade Entries'!AD120,"")</f>
        <v/>
      </c>
      <c r="E120" s="241" t="str">
        <f>IF('Parade Entries'!$W120="",'Parade Entries'!J120,"")</f>
        <v/>
      </c>
      <c r="F120" s="256" t="str">
        <f>IF('Parade Entries'!$W120="",'Parade Entries'!K120,"")</f>
        <v/>
      </c>
    </row>
    <row r="121" spans="1:6" x14ac:dyDescent="0.2">
      <c r="A121" s="240">
        <f>IF('Parade Entries'!W127="",'Parade Entries'!B127,"")</f>
        <v>0</v>
      </c>
      <c r="B121" s="264">
        <f>IF('Parade Entries'!$W127="",'Parade Entries'!U127,"")</f>
        <v>0</v>
      </c>
      <c r="C121" s="241">
        <f>IF('Parade Entries'!$W127="",'Parade Entries'!T127,"")</f>
        <v>0</v>
      </c>
      <c r="D121" s="241" t="str">
        <f>IF('Parade Entries'!$W127="",'Parade Entries'!AD127,"")</f>
        <v xml:space="preserve"> </v>
      </c>
      <c r="E121" s="241">
        <f>IF('Parade Entries'!$W127="",'Parade Entries'!J127,"")</f>
        <v>0</v>
      </c>
      <c r="F121" s="256">
        <f>IF('Parade Entries'!$W127="",'Parade Entries'!K127,"")</f>
        <v>0</v>
      </c>
    </row>
    <row r="122" spans="1:6" x14ac:dyDescent="0.2">
      <c r="A122" s="240">
        <f>IF('Parade Entries'!W130="",'Parade Entries'!B130,"")</f>
        <v>0</v>
      </c>
      <c r="B122" s="264">
        <f>IF('Parade Entries'!$W130="",'Parade Entries'!U130,"")</f>
        <v>0</v>
      </c>
      <c r="C122" s="241">
        <f>IF('Parade Entries'!$W130="",'Parade Entries'!T130,"")</f>
        <v>0</v>
      </c>
      <c r="D122" s="241">
        <f>IF('Parade Entries'!$W130="",'Parade Entries'!AD130,"")</f>
        <v>0</v>
      </c>
      <c r="E122" s="241">
        <f>IF('Parade Entries'!$W130="",'Parade Entries'!J130,"")</f>
        <v>0</v>
      </c>
      <c r="F122" s="256">
        <f>IF('Parade Entries'!$W130="",'Parade Entries'!K130,"")</f>
        <v>0</v>
      </c>
    </row>
    <row r="123" spans="1:6" x14ac:dyDescent="0.2">
      <c r="A123" s="240" t="str">
        <f>IF('Parade Entries'!W131="",'Parade Entries'!B131,"")</f>
        <v/>
      </c>
      <c r="B123" s="264" t="str">
        <f>IF('Parade Entries'!$W131="",'Parade Entries'!U131,"")</f>
        <v/>
      </c>
      <c r="C123" s="241" t="str">
        <f>IF('Parade Entries'!$W131="",'Parade Entries'!T131,"")</f>
        <v/>
      </c>
      <c r="D123" s="241" t="str">
        <f>IF('Parade Entries'!$W131="",'Parade Entries'!AD131,"")</f>
        <v/>
      </c>
      <c r="E123" s="241" t="str">
        <f>IF('Parade Entries'!$W131="",'Parade Entries'!J131,"")</f>
        <v/>
      </c>
      <c r="F123" s="256" t="str">
        <f>IF('Parade Entries'!$W131="",'Parade Entries'!K131,"")</f>
        <v/>
      </c>
    </row>
    <row r="124" spans="1:6" x14ac:dyDescent="0.2">
      <c r="A124" s="240" t="str">
        <f>IF('Parade Entries'!W132="",'Parade Entries'!B132,"")</f>
        <v/>
      </c>
      <c r="B124" s="264" t="str">
        <f>IF('Parade Entries'!$W132="",'Parade Entries'!U132,"")</f>
        <v/>
      </c>
      <c r="C124" s="241" t="str">
        <f>IF('Parade Entries'!$W132="",'Parade Entries'!T132,"")</f>
        <v/>
      </c>
      <c r="D124" s="241" t="str">
        <f>IF('Parade Entries'!$W132="",'Parade Entries'!AD132,"")</f>
        <v/>
      </c>
      <c r="E124" s="241" t="str">
        <f>IF('Parade Entries'!$W132="",'Parade Entries'!J132,"")</f>
        <v/>
      </c>
      <c r="F124" s="256" t="str">
        <f>IF('Parade Entries'!$W132="",'Parade Entries'!K132,"")</f>
        <v/>
      </c>
    </row>
    <row r="125" spans="1:6" x14ac:dyDescent="0.2">
      <c r="A125" s="240">
        <f>IF('Parade Entries'!W133="",'Parade Entries'!B133,"")</f>
        <v>0</v>
      </c>
      <c r="B125" s="264">
        <f>IF('Parade Entries'!$W133="",'Parade Entries'!U133,"")</f>
        <v>0</v>
      </c>
      <c r="C125" s="241">
        <f>IF('Parade Entries'!$W133="",'Parade Entries'!T133,"")</f>
        <v>0</v>
      </c>
      <c r="D125" s="241">
        <f>IF('Parade Entries'!$W133="",'Parade Entries'!AD133,"")</f>
        <v>0</v>
      </c>
      <c r="E125" s="241">
        <f>IF('Parade Entries'!$W133="",'Parade Entries'!J133,"")</f>
        <v>0</v>
      </c>
      <c r="F125" s="256">
        <f>IF('Parade Entries'!$W133="",'Parade Entries'!K133,"")</f>
        <v>0</v>
      </c>
    </row>
    <row r="126" spans="1:6" x14ac:dyDescent="0.2">
      <c r="A126" s="240">
        <f>IF('Parade Entries'!W134="",'Parade Entries'!B134,"")</f>
        <v>0</v>
      </c>
      <c r="B126" s="264">
        <f>IF('Parade Entries'!$W134="",'Parade Entries'!U134,"")</f>
        <v>0</v>
      </c>
      <c r="C126" s="241">
        <f>IF('Parade Entries'!$W134="",'Parade Entries'!T134,"")</f>
        <v>0</v>
      </c>
      <c r="D126" s="241">
        <f>IF('Parade Entries'!$W134="",'Parade Entries'!AD134,"")</f>
        <v>0</v>
      </c>
      <c r="E126" s="241">
        <f>IF('Parade Entries'!$W134="",'Parade Entries'!J134,"")</f>
        <v>0</v>
      </c>
      <c r="F126" s="256">
        <f>IF('Parade Entries'!$W134="",'Parade Entries'!K134,"")</f>
        <v>0</v>
      </c>
    </row>
    <row r="127" spans="1:6" x14ac:dyDescent="0.2">
      <c r="A127" s="240">
        <f>IF('Parade Entries'!W135="",'Parade Entries'!B135,"")</f>
        <v>0</v>
      </c>
      <c r="B127" s="264">
        <f>IF('Parade Entries'!$W135="",'Parade Entries'!U135,"")</f>
        <v>0</v>
      </c>
      <c r="C127" s="241">
        <f>IF('Parade Entries'!$W135="",'Parade Entries'!T135,"")</f>
        <v>0</v>
      </c>
      <c r="D127" s="241">
        <f>IF('Parade Entries'!$W135="",'Parade Entries'!AD135,"")</f>
        <v>0</v>
      </c>
      <c r="E127" s="241">
        <f>IF('Parade Entries'!$W135="",'Parade Entries'!J135,"")</f>
        <v>0</v>
      </c>
      <c r="F127" s="256">
        <f>IF('Parade Entries'!$W135="",'Parade Entries'!K135,"")</f>
        <v>0</v>
      </c>
    </row>
    <row r="128" spans="1:6" x14ac:dyDescent="0.2">
      <c r="A128" s="240">
        <f>IF('Parade Entries'!W136="",'Parade Entries'!B136,"")</f>
        <v>0</v>
      </c>
      <c r="B128" s="264">
        <f>IF('Parade Entries'!$W136="",'Parade Entries'!U136,"")</f>
        <v>0</v>
      </c>
      <c r="C128" s="241">
        <f>IF('Parade Entries'!$W136="",'Parade Entries'!T136,"")</f>
        <v>0</v>
      </c>
      <c r="D128" s="241">
        <f>IF('Parade Entries'!$W136="",'Parade Entries'!AD136,"")</f>
        <v>0</v>
      </c>
      <c r="E128" s="241">
        <f>IF('Parade Entries'!$W136="",'Parade Entries'!J136,"")</f>
        <v>0</v>
      </c>
      <c r="F128" s="256">
        <f>IF('Parade Entries'!$W136="",'Parade Entries'!K136,"")</f>
        <v>0</v>
      </c>
    </row>
    <row r="129" spans="1:6" ht="15.75" thickBot="1" x14ac:dyDescent="0.25">
      <c r="A129" s="242" t="s">
        <v>20</v>
      </c>
      <c r="B129" s="265">
        <f>SUM(B8:B128)</f>
        <v>550</v>
      </c>
      <c r="C129" s="257"/>
      <c r="D129" s="257"/>
      <c r="E129" s="257"/>
      <c r="F129" s="258"/>
    </row>
    <row r="130" spans="1:6" ht="15.75" thickTop="1" x14ac:dyDescent="0.2"/>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2386-0789-42C3-8D81-F35FD3EE8AEA}">
  <dimension ref="A1:F29"/>
  <sheetViews>
    <sheetView topLeftCell="A20" zoomScale="111" workbookViewId="0">
      <selection activeCell="F25" sqref="F25"/>
    </sheetView>
  </sheetViews>
  <sheetFormatPr defaultRowHeight="15" x14ac:dyDescent="0.2"/>
  <cols>
    <col min="2" max="2" width="14.5546875" customWidth="1"/>
    <col min="3" max="3" width="30" customWidth="1"/>
    <col min="4" max="4" width="33.109375" customWidth="1"/>
    <col min="5" max="5" width="19.44140625" customWidth="1"/>
  </cols>
  <sheetData>
    <row r="1" spans="1:6" ht="16.5" thickTop="1" x14ac:dyDescent="0.25">
      <c r="A1" s="259"/>
      <c r="B1" s="477" t="s">
        <v>432</v>
      </c>
      <c r="C1" s="477" t="s">
        <v>51</v>
      </c>
      <c r="D1" s="477" t="s">
        <v>28</v>
      </c>
      <c r="E1" s="477" t="s">
        <v>616</v>
      </c>
      <c r="F1" s="478" t="s">
        <v>621</v>
      </c>
    </row>
    <row r="2" spans="1:6" ht="15.75" x14ac:dyDescent="0.25">
      <c r="A2" s="479">
        <v>1</v>
      </c>
      <c r="B2" s="549" t="s">
        <v>607</v>
      </c>
      <c r="C2" s="241" t="s">
        <v>1165</v>
      </c>
      <c r="D2" s="241"/>
      <c r="E2" s="241" t="s">
        <v>615</v>
      </c>
      <c r="F2" s="480"/>
    </row>
    <row r="3" spans="1:6" ht="15.75" x14ac:dyDescent="0.25">
      <c r="A3" s="479">
        <v>2</v>
      </c>
      <c r="B3" s="241" t="s">
        <v>608</v>
      </c>
      <c r="C3" s="241" t="s">
        <v>1165</v>
      </c>
      <c r="D3" s="241"/>
      <c r="E3" s="241" t="s">
        <v>615</v>
      </c>
      <c r="F3" s="480"/>
    </row>
    <row r="4" spans="1:6" ht="15.75" x14ac:dyDescent="0.25">
      <c r="A4" s="479">
        <v>3</v>
      </c>
      <c r="B4" s="549" t="s">
        <v>609</v>
      </c>
      <c r="C4" s="241" t="s">
        <v>1165</v>
      </c>
      <c r="D4" s="241"/>
      <c r="E4" s="241" t="s">
        <v>615</v>
      </c>
      <c r="F4" s="480"/>
    </row>
    <row r="5" spans="1:6" ht="15.75" x14ac:dyDescent="0.25">
      <c r="A5" s="479"/>
      <c r="B5" s="549" t="s">
        <v>1166</v>
      </c>
      <c r="C5" s="241" t="s">
        <v>1167</v>
      </c>
      <c r="D5" s="241"/>
      <c r="E5" s="241"/>
      <c r="F5" s="480"/>
    </row>
    <row r="6" spans="1:6" ht="15.75" x14ac:dyDescent="0.25">
      <c r="A6" s="479">
        <v>4</v>
      </c>
      <c r="B6" s="549" t="s">
        <v>1168</v>
      </c>
      <c r="C6" s="241" t="s">
        <v>1038</v>
      </c>
      <c r="D6" s="241" t="s">
        <v>1039</v>
      </c>
      <c r="E6" s="241" t="s">
        <v>615</v>
      </c>
      <c r="F6" s="480">
        <v>46019</v>
      </c>
    </row>
    <row r="7" spans="1:6" ht="15.75" x14ac:dyDescent="0.25">
      <c r="A7" s="479">
        <v>5</v>
      </c>
      <c r="B7" s="549" t="s">
        <v>617</v>
      </c>
      <c r="C7" s="481">
        <v>2174739739</v>
      </c>
      <c r="D7" s="241" t="s">
        <v>619</v>
      </c>
      <c r="E7" s="241" t="s">
        <v>611</v>
      </c>
      <c r="F7" s="480">
        <v>46019</v>
      </c>
    </row>
    <row r="8" spans="1:6" ht="15.75" x14ac:dyDescent="0.25">
      <c r="A8" s="479">
        <v>6</v>
      </c>
      <c r="B8" s="549" t="s">
        <v>618</v>
      </c>
      <c r="C8" s="481">
        <v>2176520511</v>
      </c>
      <c r="D8" s="241" t="s">
        <v>620</v>
      </c>
      <c r="E8" s="241" t="s">
        <v>611</v>
      </c>
      <c r="F8" s="480">
        <v>46037</v>
      </c>
    </row>
    <row r="9" spans="1:6" ht="15.75" x14ac:dyDescent="0.25">
      <c r="A9" s="479">
        <v>7</v>
      </c>
      <c r="B9" s="549" t="s">
        <v>610</v>
      </c>
      <c r="C9" s="481">
        <v>3096575033</v>
      </c>
      <c r="D9" s="241" t="s">
        <v>612</v>
      </c>
      <c r="E9" s="241" t="s">
        <v>611</v>
      </c>
      <c r="F9" s="480">
        <v>46040</v>
      </c>
    </row>
    <row r="10" spans="1:6" ht="15.75" x14ac:dyDescent="0.25">
      <c r="A10" s="479">
        <v>8</v>
      </c>
      <c r="B10" s="241" t="s">
        <v>613</v>
      </c>
      <c r="C10" s="481">
        <v>8184227748</v>
      </c>
      <c r="D10" s="241" t="s">
        <v>614</v>
      </c>
      <c r="E10" s="241" t="s">
        <v>611</v>
      </c>
      <c r="F10" s="480">
        <v>46041</v>
      </c>
    </row>
    <row r="11" spans="1:6" ht="15.75" x14ac:dyDescent="0.25">
      <c r="A11" s="479">
        <v>9</v>
      </c>
      <c r="B11" s="549" t="s">
        <v>635</v>
      </c>
      <c r="C11" s="481">
        <v>8153223178</v>
      </c>
      <c r="D11" s="241" t="s">
        <v>636</v>
      </c>
      <c r="E11" s="241" t="s">
        <v>611</v>
      </c>
      <c r="F11" s="480">
        <v>46041</v>
      </c>
    </row>
    <row r="12" spans="1:6" ht="15.75" x14ac:dyDescent="0.25">
      <c r="A12" s="479">
        <v>10</v>
      </c>
      <c r="B12" s="241" t="s">
        <v>755</v>
      </c>
      <c r="C12" s="481">
        <v>2178915116</v>
      </c>
      <c r="D12" s="241" t="s">
        <v>756</v>
      </c>
      <c r="E12" s="241" t="s">
        <v>611</v>
      </c>
      <c r="F12" s="480">
        <v>46054</v>
      </c>
    </row>
    <row r="13" spans="1:6" ht="15.75" x14ac:dyDescent="0.25">
      <c r="A13" s="479">
        <v>11</v>
      </c>
      <c r="B13" s="241" t="s">
        <v>766</v>
      </c>
      <c r="C13" s="481">
        <v>2097921002</v>
      </c>
      <c r="D13" s="241" t="s">
        <v>767</v>
      </c>
      <c r="E13" s="241" t="s">
        <v>611</v>
      </c>
      <c r="F13" s="480">
        <v>46056</v>
      </c>
    </row>
    <row r="14" spans="1:6" ht="15.75" x14ac:dyDescent="0.25">
      <c r="A14" s="479">
        <v>12</v>
      </c>
      <c r="B14" s="241" t="s">
        <v>788</v>
      </c>
      <c r="C14" s="481">
        <v>9704521970</v>
      </c>
      <c r="D14" s="241" t="s">
        <v>789</v>
      </c>
      <c r="E14" s="241" t="s">
        <v>611</v>
      </c>
      <c r="F14" s="480">
        <v>46056</v>
      </c>
    </row>
    <row r="15" spans="1:6" ht="15.75" x14ac:dyDescent="0.25">
      <c r="A15" s="479">
        <v>13</v>
      </c>
      <c r="B15" s="241" t="s">
        <v>796</v>
      </c>
      <c r="C15" s="481">
        <v>3092677681</v>
      </c>
      <c r="D15" s="241" t="s">
        <v>797</v>
      </c>
      <c r="E15" s="241" t="s">
        <v>611</v>
      </c>
      <c r="F15" s="480">
        <v>46068</v>
      </c>
    </row>
    <row r="16" spans="1:6" ht="15.75" x14ac:dyDescent="0.25">
      <c r="A16" s="479">
        <v>14</v>
      </c>
      <c r="B16" s="565" t="s">
        <v>931</v>
      </c>
      <c r="C16" s="481">
        <v>2173816482</v>
      </c>
      <c r="D16" s="241" t="s">
        <v>932</v>
      </c>
      <c r="E16" s="241" t="s">
        <v>615</v>
      </c>
      <c r="F16" s="480">
        <v>46069</v>
      </c>
    </row>
    <row r="17" spans="1:6" ht="15.75" x14ac:dyDescent="0.25">
      <c r="A17" s="479">
        <v>15</v>
      </c>
      <c r="B17" s="241" t="s">
        <v>933</v>
      </c>
      <c r="C17" s="481">
        <v>2173813127</v>
      </c>
      <c r="D17" s="241" t="s">
        <v>934</v>
      </c>
      <c r="E17" s="241" t="s">
        <v>611</v>
      </c>
      <c r="F17" s="480">
        <v>46075</v>
      </c>
    </row>
    <row r="18" spans="1:6" ht="15.75" x14ac:dyDescent="0.25">
      <c r="A18" s="479">
        <v>16</v>
      </c>
      <c r="B18" s="241" t="s">
        <v>1003</v>
      </c>
      <c r="C18" s="481">
        <v>2176918469</v>
      </c>
      <c r="D18" s="241" t="s">
        <v>1004</v>
      </c>
      <c r="E18" s="241" t="s">
        <v>611</v>
      </c>
      <c r="F18" s="480">
        <v>46075</v>
      </c>
    </row>
    <row r="19" spans="1:6" ht="15.75" x14ac:dyDescent="0.25">
      <c r="A19" s="479">
        <v>17</v>
      </c>
      <c r="B19" s="241" t="s">
        <v>1034</v>
      </c>
      <c r="C19" s="481">
        <v>2172203125</v>
      </c>
      <c r="D19" s="241" t="s">
        <v>1035</v>
      </c>
      <c r="E19" s="241" t="s">
        <v>611</v>
      </c>
      <c r="F19" s="480">
        <v>46079</v>
      </c>
    </row>
    <row r="20" spans="1:6" ht="15.75" x14ac:dyDescent="0.25">
      <c r="A20" s="479">
        <v>18</v>
      </c>
      <c r="B20" s="241" t="s">
        <v>1036</v>
      </c>
      <c r="C20" s="481">
        <v>3124020852</v>
      </c>
      <c r="D20" s="241" t="s">
        <v>1037</v>
      </c>
      <c r="E20" s="241" t="s">
        <v>611</v>
      </c>
      <c r="F20" s="480">
        <v>46079</v>
      </c>
    </row>
    <row r="21" spans="1:6" ht="15.75" x14ac:dyDescent="0.25">
      <c r="A21" s="479">
        <v>19</v>
      </c>
      <c r="B21" s="241" t="s">
        <v>1040</v>
      </c>
      <c r="C21" s="241"/>
      <c r="D21" s="241" t="s">
        <v>1041</v>
      </c>
      <c r="E21" s="241" t="s">
        <v>611</v>
      </c>
      <c r="F21" s="480">
        <v>46079</v>
      </c>
    </row>
    <row r="22" spans="1:6" ht="15.75" x14ac:dyDescent="0.25">
      <c r="A22" s="479">
        <v>20</v>
      </c>
      <c r="B22" s="241" t="s">
        <v>1082</v>
      </c>
      <c r="C22" s="481">
        <v>6189606680</v>
      </c>
      <c r="D22" s="241" t="s">
        <v>1083</v>
      </c>
      <c r="E22" s="241" t="s">
        <v>611</v>
      </c>
      <c r="F22" s="480">
        <v>46080</v>
      </c>
    </row>
    <row r="23" spans="1:6" ht="15.75" x14ac:dyDescent="0.25">
      <c r="A23" s="479">
        <v>21</v>
      </c>
      <c r="B23" s="241" t="s">
        <v>1138</v>
      </c>
      <c r="C23" s="481">
        <v>8472151747</v>
      </c>
      <c r="D23" s="241" t="s">
        <v>1139</v>
      </c>
      <c r="E23" s="241" t="s">
        <v>611</v>
      </c>
      <c r="F23" s="480">
        <v>46082</v>
      </c>
    </row>
    <row r="24" spans="1:6" ht="15.75" x14ac:dyDescent="0.25">
      <c r="A24" s="479">
        <v>22</v>
      </c>
      <c r="B24" s="241" t="s">
        <v>1140</v>
      </c>
      <c r="C24" s="481">
        <v>2172204986</v>
      </c>
      <c r="D24" s="241" t="s">
        <v>1141</v>
      </c>
      <c r="E24" s="241" t="s">
        <v>611</v>
      </c>
      <c r="F24" s="480">
        <v>46083</v>
      </c>
    </row>
    <row r="25" spans="1:6" ht="15.75" x14ac:dyDescent="0.25">
      <c r="A25" s="479">
        <v>23</v>
      </c>
      <c r="B25" s="241" t="s">
        <v>1164</v>
      </c>
      <c r="C25" s="481">
        <v>3144962040</v>
      </c>
      <c r="D25" s="241" t="s">
        <v>1163</v>
      </c>
      <c r="E25" s="241" t="s">
        <v>611</v>
      </c>
      <c r="F25" s="480">
        <v>46089</v>
      </c>
    </row>
    <row r="26" spans="1:6" ht="15.75" x14ac:dyDescent="0.25">
      <c r="A26" s="479">
        <v>24</v>
      </c>
      <c r="B26" s="241" t="s">
        <v>1169</v>
      </c>
      <c r="C26" s="481">
        <v>2174154350</v>
      </c>
      <c r="D26" s="241" t="s">
        <v>1170</v>
      </c>
      <c r="E26" s="241" t="s">
        <v>611</v>
      </c>
      <c r="F26" s="550">
        <v>46088</v>
      </c>
    </row>
    <row r="27" spans="1:6" ht="16.5" thickBot="1" x14ac:dyDescent="0.3">
      <c r="A27" s="479">
        <v>25</v>
      </c>
      <c r="B27" s="257" t="s">
        <v>1191</v>
      </c>
      <c r="C27" s="482">
        <v>8722052944</v>
      </c>
      <c r="D27" s="257" t="s">
        <v>1192</v>
      </c>
      <c r="E27" s="257" t="s">
        <v>611</v>
      </c>
      <c r="F27" s="552">
        <v>46095</v>
      </c>
    </row>
    <row r="28" spans="1:6" ht="17.25" thickTop="1" thickBot="1" x14ac:dyDescent="0.3">
      <c r="A28" s="551">
        <v>26</v>
      </c>
      <c r="B28" s="257"/>
      <c r="C28" s="482"/>
      <c r="D28" s="257"/>
      <c r="E28" s="257"/>
      <c r="F28" s="552"/>
    </row>
    <row r="29" spans="1:6" ht="15.75" thickTop="1" x14ac:dyDescent="0.2"/>
  </sheetData>
  <sortState xmlns:xlrd2="http://schemas.microsoft.com/office/spreadsheetml/2017/richdata2" ref="B6:F9">
    <sortCondition ref="F6:F9"/>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4778D-E22C-46F0-9E3A-BF30522083EC}">
  <dimension ref="A1:AC52"/>
  <sheetViews>
    <sheetView zoomScale="115" zoomScaleNormal="115" workbookViewId="0">
      <selection activeCell="B6" sqref="B6"/>
    </sheetView>
  </sheetViews>
  <sheetFormatPr defaultColWidth="8.88671875" defaultRowHeight="18" x14ac:dyDescent="0.2"/>
  <cols>
    <col min="1" max="1" width="40.109375" style="8" customWidth="1"/>
    <col min="2" max="2" width="23.109375" style="8" customWidth="1"/>
    <col min="3" max="3" width="21" style="11" customWidth="1"/>
    <col min="4" max="4" width="32.88671875" style="8" customWidth="1"/>
    <col min="5" max="5" width="15.88671875" style="12" customWidth="1"/>
    <col min="6" max="6" width="15.5546875" style="18" customWidth="1"/>
    <col min="7" max="7" width="14.88671875" style="43" customWidth="1"/>
    <col min="8" max="8" width="14.109375" style="8" customWidth="1"/>
    <col min="9" max="9" width="34.5546875" style="6" customWidth="1"/>
    <col min="10" max="10" width="23.5546875" style="14" customWidth="1"/>
    <col min="11" max="11" width="15.44140625" style="13" customWidth="1"/>
    <col min="12" max="12" width="12" style="18" customWidth="1"/>
    <col min="13" max="14" width="20.109375" style="18" customWidth="1"/>
    <col min="15" max="15" width="15" style="53" customWidth="1"/>
    <col min="16" max="16" width="15.88671875" style="33" customWidth="1"/>
    <col min="17" max="19" width="11.88671875" style="11" customWidth="1"/>
    <col min="20" max="20" width="11.8867187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109375" style="6" customWidth="1"/>
    <col min="28" max="16384" width="8.88671875" style="6"/>
  </cols>
  <sheetData>
    <row r="1" spans="1:29" s="1" customFormat="1" ht="48" thickTop="1" x14ac:dyDescent="0.25">
      <c r="A1" s="61" t="s">
        <v>432</v>
      </c>
      <c r="B1" s="19" t="s">
        <v>268</v>
      </c>
      <c r="C1" s="21" t="s">
        <v>267</v>
      </c>
      <c r="D1" s="61" t="s">
        <v>52</v>
      </c>
      <c r="E1" s="59" t="s">
        <v>12</v>
      </c>
      <c r="F1" s="19" t="s">
        <v>2</v>
      </c>
      <c r="G1" s="61" t="s">
        <v>696</v>
      </c>
      <c r="H1" s="61" t="s">
        <v>50</v>
      </c>
      <c r="I1" s="61" t="s">
        <v>28</v>
      </c>
      <c r="J1" s="61" t="s">
        <v>51</v>
      </c>
      <c r="K1" s="60" t="s">
        <v>53</v>
      </c>
      <c r="L1" s="61" t="s">
        <v>54</v>
      </c>
      <c r="M1" s="61" t="s">
        <v>55</v>
      </c>
      <c r="N1" s="61" t="s">
        <v>30</v>
      </c>
      <c r="O1" s="20" t="s">
        <v>7</v>
      </c>
      <c r="P1" s="23" t="s">
        <v>8</v>
      </c>
      <c r="Q1" s="21" t="s">
        <v>38</v>
      </c>
      <c r="R1" s="21" t="s">
        <v>16</v>
      </c>
      <c r="S1" s="21" t="s">
        <v>13</v>
      </c>
      <c r="T1" s="22" t="s">
        <v>14</v>
      </c>
      <c r="U1" s="22" t="s">
        <v>17</v>
      </c>
      <c r="V1" s="61" t="s">
        <v>15</v>
      </c>
      <c r="W1" s="23" t="s">
        <v>10</v>
      </c>
      <c r="X1" s="62" t="s">
        <v>18</v>
      </c>
      <c r="Z1" s="56" t="s">
        <v>23</v>
      </c>
      <c r="AA1" s="56" t="s">
        <v>25</v>
      </c>
      <c r="AB1" s="56" t="s">
        <v>27</v>
      </c>
      <c r="AC1" s="55"/>
    </row>
    <row r="2" spans="1:29" s="1" customFormat="1" x14ac:dyDescent="0.25">
      <c r="A2" s="129" t="s">
        <v>293</v>
      </c>
      <c r="B2" s="128" t="s">
        <v>269</v>
      </c>
      <c r="C2" s="9">
        <v>5000</v>
      </c>
      <c r="D2" s="73"/>
      <c r="E2" s="69"/>
      <c r="F2" s="30" t="s">
        <v>37</v>
      </c>
      <c r="G2" s="70" t="s">
        <v>697</v>
      </c>
      <c r="H2" s="71"/>
      <c r="I2" s="72"/>
      <c r="J2" s="63"/>
      <c r="K2" s="30"/>
      <c r="L2" s="15"/>
      <c r="M2" s="15"/>
      <c r="N2" s="15"/>
      <c r="O2" s="32"/>
      <c r="P2" s="30"/>
      <c r="Q2" s="9"/>
      <c r="R2" s="9"/>
      <c r="S2" s="64"/>
      <c r="T2" s="65"/>
      <c r="U2" s="9"/>
      <c r="V2" s="134"/>
      <c r="W2" s="66"/>
      <c r="X2" s="74"/>
      <c r="Z2" s="14" t="s">
        <v>3</v>
      </c>
      <c r="AA2" s="14" t="s">
        <v>9</v>
      </c>
      <c r="AB2" s="1" t="s">
        <v>28</v>
      </c>
    </row>
    <row r="3" spans="1:29" s="143" customFormat="1" x14ac:dyDescent="0.25">
      <c r="A3" s="94" t="s">
        <v>291</v>
      </c>
      <c r="B3" s="94" t="s">
        <v>292</v>
      </c>
      <c r="C3" s="51"/>
      <c r="D3" s="149"/>
      <c r="E3" s="145"/>
      <c r="F3" s="30" t="s">
        <v>37</v>
      </c>
      <c r="G3" s="136" t="s">
        <v>698</v>
      </c>
      <c r="H3" s="137"/>
      <c r="I3" s="146"/>
      <c r="J3" s="138"/>
      <c r="K3" s="135"/>
      <c r="L3" s="25"/>
      <c r="M3" s="25"/>
      <c r="N3" s="25"/>
      <c r="O3" s="16"/>
      <c r="P3" s="30"/>
      <c r="Q3" s="51"/>
      <c r="R3" s="51"/>
      <c r="S3" s="139"/>
      <c r="T3" s="140"/>
      <c r="U3" s="9"/>
      <c r="V3" s="141"/>
      <c r="W3" s="142"/>
      <c r="X3" s="135"/>
      <c r="Z3" s="14" t="s">
        <v>6</v>
      </c>
      <c r="AA3" s="14" t="s">
        <v>26</v>
      </c>
    </row>
    <row r="4" spans="1:29" s="14" customFormat="1" x14ac:dyDescent="0.25">
      <c r="A4" s="4" t="s">
        <v>810</v>
      </c>
      <c r="B4" s="4" t="s">
        <v>811</v>
      </c>
      <c r="C4" s="51">
        <v>1500</v>
      </c>
      <c r="D4" s="86"/>
      <c r="E4" s="97"/>
      <c r="F4" s="30" t="s">
        <v>37</v>
      </c>
      <c r="G4" s="70" t="s">
        <v>697</v>
      </c>
      <c r="H4" s="5"/>
      <c r="I4" s="88"/>
      <c r="J4" s="63"/>
      <c r="K4" s="30"/>
      <c r="L4" s="25"/>
      <c r="M4" s="25"/>
      <c r="N4" s="25"/>
      <c r="O4" s="16"/>
      <c r="P4" s="30"/>
      <c r="Q4" s="51"/>
      <c r="R4" s="51"/>
      <c r="S4" s="64"/>
      <c r="T4" s="65"/>
      <c r="U4" s="9"/>
      <c r="V4" s="25"/>
      <c r="W4" s="66"/>
      <c r="X4" s="67"/>
      <c r="Z4" s="14" t="s">
        <v>24</v>
      </c>
    </row>
    <row r="5" spans="1:29" s="14" customFormat="1" ht="36" x14ac:dyDescent="0.25">
      <c r="A5" s="94" t="s">
        <v>900</v>
      </c>
      <c r="B5" s="94" t="s">
        <v>897</v>
      </c>
      <c r="C5" s="9">
        <f>30+30</f>
        <v>60</v>
      </c>
      <c r="D5" s="86" t="s">
        <v>899</v>
      </c>
      <c r="E5" s="69"/>
      <c r="F5" s="30" t="s">
        <v>37</v>
      </c>
      <c r="G5" s="70" t="s">
        <v>697</v>
      </c>
      <c r="H5" s="5" t="s">
        <v>898</v>
      </c>
      <c r="I5" s="83"/>
      <c r="J5" s="63"/>
      <c r="K5" s="30"/>
      <c r="L5" s="15"/>
      <c r="M5" s="15"/>
      <c r="N5" s="15"/>
      <c r="O5" s="32"/>
      <c r="P5" s="30"/>
      <c r="Q5" s="9"/>
      <c r="R5" s="9"/>
      <c r="S5" s="64"/>
      <c r="T5" s="65"/>
      <c r="U5" s="9"/>
      <c r="V5" s="15"/>
      <c r="W5" s="66"/>
      <c r="X5" s="67"/>
      <c r="Z5" s="14" t="s">
        <v>5</v>
      </c>
      <c r="AB5" s="14" t="s">
        <v>29</v>
      </c>
    </row>
    <row r="6" spans="1:29" s="14" customFormat="1" x14ac:dyDescent="0.25">
      <c r="A6" s="4" t="s">
        <v>951</v>
      </c>
      <c r="B6" s="4" t="s">
        <v>952</v>
      </c>
      <c r="C6" s="51">
        <v>800</v>
      </c>
      <c r="D6" s="86"/>
      <c r="E6" s="97"/>
      <c r="F6" s="30" t="s">
        <v>37</v>
      </c>
      <c r="G6" s="5"/>
      <c r="H6" s="5"/>
      <c r="I6" s="88"/>
      <c r="J6" s="63"/>
      <c r="K6" s="30"/>
      <c r="L6" s="25"/>
      <c r="M6" s="25"/>
      <c r="N6" s="25"/>
      <c r="O6" s="16"/>
      <c r="P6" s="30"/>
      <c r="Q6" s="51"/>
      <c r="R6" s="51"/>
      <c r="S6" s="64"/>
      <c r="T6" s="65"/>
      <c r="U6" s="9"/>
      <c r="V6" s="25"/>
      <c r="W6" s="66"/>
      <c r="X6" s="67"/>
      <c r="Z6" s="14" t="s">
        <v>37</v>
      </c>
    </row>
    <row r="7" spans="1:29" s="14" customFormat="1" x14ac:dyDescent="0.25">
      <c r="A7" s="4" t="s">
        <v>282</v>
      </c>
      <c r="B7" s="4" t="s">
        <v>962</v>
      </c>
      <c r="C7" s="51">
        <v>1000</v>
      </c>
      <c r="D7" s="86"/>
      <c r="E7" s="97"/>
      <c r="F7" s="30" t="s">
        <v>37</v>
      </c>
      <c r="G7" s="5"/>
      <c r="H7" s="5"/>
      <c r="I7" s="88"/>
      <c r="J7" s="63"/>
      <c r="K7" s="30"/>
      <c r="L7" s="25"/>
      <c r="M7" s="25"/>
      <c r="N7" s="25"/>
      <c r="O7" s="16"/>
      <c r="P7" s="30"/>
      <c r="Q7" s="51"/>
      <c r="R7" s="51"/>
      <c r="S7" s="64"/>
      <c r="T7" s="65"/>
      <c r="U7" s="9"/>
      <c r="V7" s="25"/>
      <c r="W7" s="66"/>
      <c r="X7" s="67"/>
    </row>
    <row r="8" spans="1:29" s="14" customFormat="1" x14ac:dyDescent="0.25">
      <c r="A8" s="73" t="s">
        <v>102</v>
      </c>
      <c r="B8" s="73" t="s">
        <v>962</v>
      </c>
      <c r="C8" s="75"/>
      <c r="D8" s="68"/>
      <c r="E8" s="69"/>
      <c r="F8" s="30" t="s">
        <v>37</v>
      </c>
      <c r="G8" s="71"/>
      <c r="H8" s="71"/>
      <c r="I8" s="147"/>
      <c r="J8" s="63"/>
      <c r="K8" s="30"/>
      <c r="L8" s="150"/>
      <c r="M8" s="150"/>
      <c r="N8" s="151"/>
      <c r="O8" s="48"/>
      <c r="P8" s="30"/>
      <c r="Q8" s="75"/>
      <c r="R8" s="75"/>
      <c r="S8" s="64"/>
      <c r="T8" s="65"/>
      <c r="U8" s="75"/>
      <c r="V8" s="150"/>
      <c r="W8" s="66"/>
      <c r="X8" s="67"/>
    </row>
    <row r="9" spans="1:29" s="14" customFormat="1" ht="18.75" customHeight="1" x14ac:dyDescent="0.25">
      <c r="A9" s="94"/>
      <c r="B9" s="94"/>
      <c r="C9" s="9"/>
      <c r="D9" s="86" t="s">
        <v>1137</v>
      </c>
      <c r="E9" s="69"/>
      <c r="F9" s="135"/>
      <c r="G9" s="5"/>
      <c r="H9" s="80"/>
      <c r="I9" s="85"/>
      <c r="J9" s="63"/>
      <c r="K9" s="30"/>
      <c r="L9" s="25"/>
      <c r="M9" s="25"/>
      <c r="N9" s="25"/>
      <c r="O9" s="16"/>
      <c r="P9" s="30"/>
      <c r="Q9" s="9"/>
      <c r="R9" s="9"/>
      <c r="S9" s="64"/>
      <c r="T9" s="65"/>
      <c r="U9" s="9"/>
      <c r="V9" s="25"/>
      <c r="W9" s="66"/>
      <c r="X9" s="74"/>
    </row>
    <row r="10" spans="1:29" s="14" customFormat="1" x14ac:dyDescent="0.25">
      <c r="A10" s="86"/>
      <c r="B10" s="93"/>
      <c r="C10" s="9"/>
      <c r="D10" s="4"/>
      <c r="E10" s="69"/>
      <c r="F10" s="135"/>
      <c r="G10" s="5"/>
      <c r="H10" s="5"/>
      <c r="I10" s="148"/>
      <c r="J10" s="63"/>
      <c r="K10" s="30"/>
      <c r="L10" s="15"/>
      <c r="M10" s="15"/>
      <c r="N10" s="15"/>
      <c r="O10" s="32"/>
      <c r="P10" s="30"/>
      <c r="Q10" s="9"/>
      <c r="R10" s="9"/>
      <c r="S10" s="64"/>
      <c r="T10" s="65"/>
      <c r="U10" s="9"/>
      <c r="V10" s="25"/>
      <c r="W10" s="66"/>
      <c r="X10" s="74"/>
    </row>
    <row r="11" spans="1:29" s="14" customFormat="1" x14ac:dyDescent="0.25">
      <c r="A11" s="94"/>
      <c r="B11" s="94"/>
      <c r="C11" s="9"/>
      <c r="D11" s="4"/>
      <c r="E11" s="69"/>
      <c r="F11" s="135"/>
      <c r="G11" s="82"/>
      <c r="H11" s="80"/>
      <c r="I11" s="83"/>
      <c r="J11" s="63"/>
      <c r="K11" s="30"/>
      <c r="L11" s="25"/>
      <c r="M11" s="25"/>
      <c r="N11" s="25"/>
      <c r="O11" s="16"/>
      <c r="P11" s="30"/>
      <c r="Q11" s="9"/>
      <c r="R11" s="9"/>
      <c r="S11" s="64"/>
      <c r="T11" s="65"/>
      <c r="U11" s="9"/>
      <c r="V11" s="25"/>
      <c r="W11" s="66"/>
      <c r="X11" s="74"/>
    </row>
    <row r="12" spans="1:29" s="14" customFormat="1" x14ac:dyDescent="0.25">
      <c r="A12" s="169"/>
      <c r="B12" s="169"/>
      <c r="C12" s="170"/>
      <c r="D12" s="162"/>
      <c r="E12" s="171"/>
      <c r="F12" s="172"/>
      <c r="G12" s="168"/>
      <c r="H12" s="168"/>
      <c r="I12" s="163"/>
      <c r="J12" s="164"/>
      <c r="K12" s="161"/>
      <c r="L12" s="173"/>
      <c r="M12" s="173"/>
      <c r="N12" s="173"/>
      <c r="O12" s="174"/>
      <c r="P12" s="30"/>
      <c r="Q12" s="170"/>
      <c r="R12" s="170"/>
      <c r="S12" s="166"/>
      <c r="T12" s="175"/>
      <c r="U12" s="165"/>
      <c r="V12" s="173"/>
      <c r="W12" s="167"/>
      <c r="X12" s="176"/>
    </row>
    <row r="13" spans="1:29" s="14" customFormat="1" x14ac:dyDescent="0.25">
      <c r="A13" s="4"/>
      <c r="B13" s="4"/>
      <c r="C13" s="51"/>
      <c r="D13" s="86"/>
      <c r="E13" s="97"/>
      <c r="F13" s="30"/>
      <c r="G13" s="5"/>
      <c r="H13" s="5"/>
      <c r="I13" s="88"/>
      <c r="J13" s="63"/>
      <c r="K13" s="30"/>
      <c r="L13" s="25"/>
      <c r="M13" s="25"/>
      <c r="N13" s="25"/>
      <c r="O13" s="16"/>
      <c r="P13" s="30"/>
      <c r="Q13" s="51"/>
      <c r="R13" s="51"/>
      <c r="S13" s="64"/>
      <c r="T13" s="65"/>
      <c r="U13" s="9"/>
      <c r="V13" s="25"/>
      <c r="W13" s="66"/>
      <c r="X13" s="67"/>
    </row>
    <row r="14" spans="1:29" s="14" customFormat="1" x14ac:dyDescent="0.25">
      <c r="A14" s="94"/>
      <c r="B14" s="94"/>
      <c r="C14" s="9"/>
      <c r="D14" s="4"/>
      <c r="E14" s="69"/>
      <c r="F14" s="30"/>
      <c r="G14" s="82"/>
      <c r="H14" s="80"/>
      <c r="I14" s="83"/>
      <c r="J14" s="63"/>
      <c r="K14" s="30"/>
      <c r="L14" s="25"/>
      <c r="M14" s="25"/>
      <c r="N14" s="25"/>
      <c r="O14" s="16"/>
      <c r="P14" s="30"/>
      <c r="Q14" s="9"/>
      <c r="R14" s="9"/>
      <c r="S14" s="64"/>
      <c r="T14" s="65"/>
      <c r="U14" s="9"/>
      <c r="V14" s="25"/>
      <c r="W14" s="66"/>
      <c r="X14" s="74"/>
    </row>
    <row r="15" spans="1:29" s="14" customFormat="1" x14ac:dyDescent="0.25">
      <c r="A15" s="94"/>
      <c r="B15" s="94"/>
      <c r="C15" s="9"/>
      <c r="D15" s="86"/>
      <c r="E15" s="69"/>
      <c r="F15" s="30"/>
      <c r="G15" s="5"/>
      <c r="H15" s="80"/>
      <c r="I15" s="85"/>
      <c r="J15" s="63"/>
      <c r="K15" s="30"/>
      <c r="L15" s="25"/>
      <c r="M15" s="25"/>
      <c r="N15" s="25"/>
      <c r="O15" s="16"/>
      <c r="P15" s="30"/>
      <c r="Q15" s="9"/>
      <c r="R15" s="9"/>
      <c r="S15" s="64"/>
      <c r="T15" s="65"/>
      <c r="U15" s="9"/>
      <c r="V15" s="25"/>
      <c r="W15" s="66"/>
      <c r="X15" s="74"/>
    </row>
    <row r="16" spans="1:29" s="14" customFormat="1" x14ac:dyDescent="0.25">
      <c r="A16" s="94"/>
      <c r="B16" s="94"/>
      <c r="C16" s="9"/>
      <c r="D16" s="87"/>
      <c r="E16" s="69"/>
      <c r="F16" s="30"/>
      <c r="G16" s="5"/>
      <c r="H16" s="5"/>
      <c r="I16" s="85"/>
      <c r="J16" s="63"/>
      <c r="K16" s="30"/>
      <c r="L16" s="25"/>
      <c r="M16" s="24"/>
      <c r="N16" s="24"/>
      <c r="O16" s="16"/>
      <c r="P16" s="30"/>
      <c r="Q16" s="9"/>
      <c r="R16" s="9"/>
      <c r="S16" s="64"/>
      <c r="T16" s="65"/>
      <c r="U16" s="9"/>
      <c r="V16" s="25"/>
      <c r="W16" s="66"/>
      <c r="X16" s="74"/>
    </row>
    <row r="17" spans="1:27" s="14" customFormat="1" x14ac:dyDescent="0.25">
      <c r="A17" s="94"/>
      <c r="B17" s="94"/>
      <c r="C17" s="9"/>
      <c r="D17" s="4"/>
      <c r="E17" s="69"/>
      <c r="F17" s="30"/>
      <c r="G17" s="82"/>
      <c r="H17" s="80"/>
      <c r="I17" s="83"/>
      <c r="J17" s="63"/>
      <c r="K17" s="30"/>
      <c r="L17" s="25"/>
      <c r="M17" s="25"/>
      <c r="N17" s="25"/>
      <c r="O17" s="16"/>
      <c r="P17" s="30"/>
      <c r="Q17" s="9"/>
      <c r="R17" s="9"/>
      <c r="S17" s="64"/>
      <c r="T17" s="65"/>
      <c r="U17" s="9"/>
      <c r="V17" s="25"/>
      <c r="W17" s="66"/>
      <c r="X17" s="74"/>
    </row>
    <row r="18" spans="1:27" s="14" customFormat="1" x14ac:dyDescent="0.25">
      <c r="A18" s="94"/>
      <c r="B18" s="94"/>
      <c r="C18" s="9"/>
      <c r="D18" s="86"/>
      <c r="E18" s="69"/>
      <c r="F18" s="30"/>
      <c r="G18" s="5"/>
      <c r="H18" s="80"/>
      <c r="I18" s="85"/>
      <c r="J18" s="63"/>
      <c r="K18" s="30"/>
      <c r="L18" s="25"/>
      <c r="M18" s="25"/>
      <c r="N18" s="25"/>
      <c r="O18" s="16"/>
      <c r="P18" s="30"/>
      <c r="Q18" s="9"/>
      <c r="R18" s="9"/>
      <c r="S18" s="64"/>
      <c r="T18" s="65"/>
      <c r="U18" s="9"/>
      <c r="V18" s="25"/>
      <c r="W18" s="66"/>
      <c r="X18" s="74"/>
    </row>
    <row r="19" spans="1:27" s="14" customFormat="1" x14ac:dyDescent="0.25">
      <c r="A19" s="94"/>
      <c r="B19" s="94"/>
      <c r="C19" s="9"/>
      <c r="D19" s="87"/>
      <c r="E19" s="69"/>
      <c r="F19" s="30"/>
      <c r="G19" s="5"/>
      <c r="H19" s="5"/>
      <c r="I19" s="85"/>
      <c r="J19" s="63"/>
      <c r="K19" s="30"/>
      <c r="L19" s="25"/>
      <c r="M19" s="24"/>
      <c r="N19" s="24"/>
      <c r="O19" s="16"/>
      <c r="P19" s="30"/>
      <c r="Q19" s="9"/>
      <c r="R19" s="9"/>
      <c r="S19" s="64"/>
      <c r="T19" s="65"/>
      <c r="U19" s="9"/>
      <c r="V19" s="25"/>
      <c r="W19" s="66"/>
      <c r="X19" s="74"/>
    </row>
    <row r="20" spans="1:27" s="1" customFormat="1" x14ac:dyDescent="0.25">
      <c r="A20" s="77"/>
      <c r="B20" s="77"/>
      <c r="C20" s="49"/>
      <c r="D20" s="77"/>
      <c r="E20" s="69"/>
      <c r="F20" s="30"/>
      <c r="G20" s="76"/>
      <c r="H20" s="77"/>
      <c r="I20" s="78"/>
      <c r="J20" s="63"/>
      <c r="K20" s="30"/>
      <c r="L20" s="79"/>
      <c r="M20" s="79"/>
      <c r="N20" s="77"/>
      <c r="O20" s="48"/>
      <c r="P20" s="30"/>
      <c r="Q20" s="49"/>
      <c r="R20" s="49"/>
      <c r="S20" s="64"/>
      <c r="T20" s="65"/>
      <c r="U20" s="50"/>
      <c r="V20" s="79"/>
      <c r="W20" s="66"/>
      <c r="X20" s="74"/>
      <c r="AA20" s="14" t="s">
        <v>31</v>
      </c>
    </row>
    <row r="21" spans="1:27" s="14" customFormat="1" x14ac:dyDescent="0.25">
      <c r="A21" s="84"/>
      <c r="B21" s="80"/>
      <c r="C21" s="9"/>
      <c r="D21" s="4"/>
      <c r="E21" s="69"/>
      <c r="F21" s="30"/>
      <c r="G21" s="5"/>
      <c r="H21" s="5"/>
      <c r="I21" s="81"/>
      <c r="J21" s="63"/>
      <c r="K21" s="30"/>
      <c r="L21" s="25"/>
      <c r="M21" s="25"/>
      <c r="N21" s="25"/>
      <c r="O21" s="48"/>
      <c r="P21" s="30"/>
      <c r="Q21" s="9"/>
      <c r="R21" s="9"/>
      <c r="S21" s="64"/>
      <c r="T21" s="65"/>
      <c r="U21" s="9"/>
      <c r="V21" s="25"/>
      <c r="W21" s="66"/>
      <c r="X21" s="67"/>
      <c r="AA21" s="14" t="s">
        <v>39</v>
      </c>
    </row>
    <row r="22" spans="1:27" ht="18" customHeight="1" x14ac:dyDescent="0.25">
      <c r="A22" s="84"/>
      <c r="B22" s="84"/>
      <c r="C22" s="29"/>
      <c r="D22" s="92"/>
      <c r="E22" s="69"/>
      <c r="F22" s="30"/>
      <c r="G22" s="90"/>
      <c r="H22" s="90"/>
      <c r="I22" s="91"/>
      <c r="J22" s="63"/>
      <c r="K22" s="30"/>
      <c r="L22" s="27"/>
      <c r="M22" s="28"/>
      <c r="N22" s="28"/>
      <c r="O22" s="16"/>
      <c r="P22" s="30"/>
      <c r="Q22" s="29"/>
      <c r="R22" s="29"/>
      <c r="S22" s="64" t="str">
        <f t="shared" ref="S22" si="0">IF(U22="","",Q22-U22)</f>
        <v/>
      </c>
      <c r="T22" s="65" t="str">
        <f t="shared" ref="T22" si="1">IF(S22&lt;&gt;"",(S22/Q22)*100,"")</f>
        <v/>
      </c>
      <c r="U22" s="9"/>
      <c r="V22" s="25"/>
      <c r="W22" s="66"/>
      <c r="X22" s="67" t="str">
        <f t="shared" ref="X22" si="2">IF(U22&lt;&gt;0,"Paid", " ")</f>
        <v xml:space="preserve"> </v>
      </c>
    </row>
    <row r="23" spans="1:27" x14ac:dyDescent="0.2">
      <c r="A23" s="39"/>
      <c r="B23" s="39"/>
      <c r="C23" s="41"/>
      <c r="D23" s="39"/>
      <c r="E23" s="36"/>
      <c r="F23" s="37"/>
      <c r="G23" s="44"/>
      <c r="H23" s="39"/>
      <c r="I23" s="35"/>
      <c r="J23" s="38"/>
      <c r="K23" s="40"/>
      <c r="L23" s="37"/>
      <c r="M23" s="37"/>
      <c r="N23" s="37"/>
      <c r="O23" s="54"/>
      <c r="P23" s="42"/>
      <c r="Q23" s="41"/>
      <c r="R23" s="41"/>
      <c r="S23" s="41"/>
      <c r="T23" s="47"/>
      <c r="U23" s="41"/>
      <c r="V23" s="37"/>
      <c r="W23" s="39"/>
      <c r="X23" s="37"/>
    </row>
    <row r="24" spans="1:27" x14ac:dyDescent="0.2">
      <c r="C24" s="11">
        <f>SUM(C2:C22)</f>
        <v>8360</v>
      </c>
      <c r="K24" s="11">
        <f>SUM(K3:K22)</f>
        <v>0</v>
      </c>
      <c r="O24" s="53">
        <f>SUM(O3:O22)</f>
        <v>0</v>
      </c>
      <c r="P24" s="34"/>
      <c r="Q24" s="11">
        <f>SUM(Q3:Q22)</f>
        <v>0</v>
      </c>
      <c r="R24" s="11">
        <f>SUM(R3:R22)</f>
        <v>0</v>
      </c>
      <c r="S24" s="11">
        <f>SUM(S3:S22)</f>
        <v>0</v>
      </c>
      <c r="U24" s="11">
        <f>SUM(U3:U22)</f>
        <v>0</v>
      </c>
      <c r="V24" s="3"/>
      <c r="W24" s="2"/>
      <c r="X24" s="26" t="e">
        <f>IF(#REF!&lt;&gt;0,"Paid", " ")</f>
        <v>#REF!</v>
      </c>
    </row>
    <row r="25" spans="1:27" x14ac:dyDescent="0.2">
      <c r="C25" s="10">
        <f>SUM(C24:C24)</f>
        <v>8360</v>
      </c>
      <c r="D25" s="2"/>
      <c r="K25" s="31"/>
      <c r="L25" s="3"/>
      <c r="M25" s="3" t="s">
        <v>20</v>
      </c>
      <c r="N25" s="3"/>
      <c r="O25" s="52">
        <f>SUM(O24:O24)</f>
        <v>0</v>
      </c>
      <c r="P25" s="32"/>
      <c r="Q25" s="10">
        <f>SUM(Q24:Q24)</f>
        <v>0</v>
      </c>
      <c r="R25" s="10">
        <f>SUM(R24:R24)</f>
        <v>0</v>
      </c>
      <c r="S25" s="10"/>
      <c r="T25" s="45"/>
      <c r="U25" s="10"/>
    </row>
    <row r="26" spans="1:27" ht="15.75" x14ac:dyDescent="0.2">
      <c r="A26" s="58" t="str">
        <f>A1</f>
        <v>Name</v>
      </c>
      <c r="B26" s="58"/>
      <c r="C26" s="58" t="str">
        <f t="shared" ref="C26" si="3">C1</f>
        <v>Amount</v>
      </c>
      <c r="D26" s="57" t="str">
        <f>D1</f>
        <v xml:space="preserve">Notes </v>
      </c>
      <c r="E26" s="58" t="str">
        <f t="shared" ref="E26:X26" si="4">E1</f>
        <v>Date Registered</v>
      </c>
      <c r="F26" s="58" t="str">
        <f>F1</f>
        <v>Entry TYPE</v>
      </c>
      <c r="G26" s="58" t="str">
        <f t="shared" si="4"/>
        <v>TYPE</v>
      </c>
      <c r="H26" s="58" t="str">
        <f t="shared" si="4"/>
        <v>Last Name</v>
      </c>
      <c r="I26" s="58" t="str">
        <f t="shared" si="4"/>
        <v>Email</v>
      </c>
      <c r="J26" s="58" t="str">
        <f t="shared" si="4"/>
        <v>Phone</v>
      </c>
      <c r="K26" s="58" t="str">
        <f t="shared" si="4"/>
        <v xml:space="preserve">Marchers </v>
      </c>
      <c r="L26" s="58" t="str">
        <f t="shared" si="4"/>
        <v>Trailers?</v>
      </c>
      <c r="M26" s="58" t="str">
        <f t="shared" si="4"/>
        <v xml:space="preserve">Vehicles </v>
      </c>
      <c r="N26" s="58" t="str">
        <f t="shared" si="4"/>
        <v>Vehicle Description</v>
      </c>
      <c r="O26" s="58" t="str">
        <f t="shared" si="4"/>
        <v>Box Checked</v>
      </c>
      <c r="P26" s="58" t="str">
        <f t="shared" si="4"/>
        <v>Pay TYPE</v>
      </c>
      <c r="Q26" s="58" t="str">
        <f t="shared" si="4"/>
        <v>Charged</v>
      </c>
      <c r="R26" s="58" t="str">
        <f t="shared" si="4"/>
        <v>Received</v>
      </c>
      <c r="S26" s="58" t="str">
        <f t="shared" si="4"/>
        <v>Bank Fee</v>
      </c>
      <c r="T26" s="58" t="str">
        <f t="shared" si="4"/>
        <v>% Bank Fee</v>
      </c>
      <c r="U26" s="58" t="str">
        <f t="shared" si="4"/>
        <v>Deposit to the bank</v>
      </c>
      <c r="V26" s="58" t="str">
        <f t="shared" si="4"/>
        <v>Paid by who</v>
      </c>
      <c r="W26" s="58" t="str">
        <f t="shared" si="4"/>
        <v>Registered At</v>
      </c>
      <c r="X26" s="58" t="str">
        <f t="shared" si="4"/>
        <v>PAID?</v>
      </c>
    </row>
    <row r="32" spans="1:27" x14ac:dyDescent="0.2">
      <c r="A32" s="8">
        <v>2025</v>
      </c>
    </row>
    <row r="33" spans="1:24" x14ac:dyDescent="0.25">
      <c r="A33" s="144" t="s">
        <v>295</v>
      </c>
      <c r="B33" s="4" t="s">
        <v>275</v>
      </c>
      <c r="C33" s="51">
        <v>500</v>
      </c>
      <c r="D33" s="149"/>
      <c r="E33" s="145"/>
      <c r="F33" s="135" t="s">
        <v>37</v>
      </c>
      <c r="G33" s="136"/>
      <c r="H33" s="137"/>
      <c r="I33" s="146"/>
      <c r="J33" s="138"/>
      <c r="K33" s="135"/>
      <c r="L33" s="25"/>
      <c r="M33" s="25"/>
      <c r="N33" s="25"/>
      <c r="O33" s="16"/>
      <c r="P33" s="135"/>
      <c r="Q33" s="51"/>
      <c r="R33" s="51"/>
      <c r="S33" s="139"/>
      <c r="T33" s="140"/>
      <c r="U33" s="9"/>
      <c r="V33" s="141"/>
      <c r="W33" s="142"/>
      <c r="X33" s="135"/>
    </row>
    <row r="34" spans="1:24" x14ac:dyDescent="0.25">
      <c r="A34" s="4" t="s">
        <v>283</v>
      </c>
      <c r="B34" s="4" t="s">
        <v>275</v>
      </c>
      <c r="C34" s="51">
        <v>1000</v>
      </c>
      <c r="D34" s="86"/>
      <c r="E34" s="97"/>
      <c r="F34" s="135" t="s">
        <v>37</v>
      </c>
      <c r="G34" s="5"/>
      <c r="H34" s="5"/>
      <c r="I34" s="88"/>
      <c r="J34" s="63"/>
      <c r="K34" s="30"/>
      <c r="L34" s="25"/>
      <c r="M34" s="25"/>
      <c r="N34" s="25"/>
      <c r="O34" s="16"/>
      <c r="P34" s="30"/>
      <c r="Q34" s="51"/>
      <c r="R34" s="51"/>
      <c r="S34" s="64"/>
      <c r="T34" s="65"/>
      <c r="U34" s="9"/>
      <c r="V34" s="25"/>
      <c r="W34" s="66"/>
      <c r="X34" s="67"/>
    </row>
    <row r="35" spans="1:24" x14ac:dyDescent="0.25">
      <c r="A35" s="94" t="s">
        <v>281</v>
      </c>
      <c r="B35" s="94" t="s">
        <v>271</v>
      </c>
      <c r="C35" s="9">
        <v>1500</v>
      </c>
      <c r="D35" s="4"/>
      <c r="E35" s="69"/>
      <c r="F35" s="135" t="s">
        <v>37</v>
      </c>
      <c r="G35" s="5"/>
      <c r="H35" s="5"/>
      <c r="I35" s="83"/>
      <c r="J35" s="63"/>
      <c r="K35" s="30"/>
      <c r="L35" s="15"/>
      <c r="M35" s="15"/>
      <c r="N35" s="15"/>
      <c r="O35" s="32"/>
      <c r="P35" s="30"/>
      <c r="Q35" s="9"/>
      <c r="R35" s="9"/>
      <c r="S35" s="64"/>
      <c r="T35" s="65"/>
      <c r="U35" s="9"/>
      <c r="V35" s="15"/>
      <c r="W35" s="66"/>
      <c r="X35" s="67"/>
    </row>
    <row r="36" spans="1:24" x14ac:dyDescent="0.25">
      <c r="A36" s="4" t="s">
        <v>284</v>
      </c>
      <c r="B36" s="4" t="s">
        <v>287</v>
      </c>
      <c r="C36" s="51"/>
      <c r="D36" s="86"/>
      <c r="E36" s="97"/>
      <c r="F36" s="135" t="s">
        <v>37</v>
      </c>
      <c r="G36" s="5"/>
      <c r="H36" s="5"/>
      <c r="I36" s="88"/>
      <c r="J36" s="63"/>
      <c r="K36" s="30"/>
      <c r="L36" s="25"/>
      <c r="M36" s="25"/>
      <c r="N36" s="25"/>
      <c r="O36" s="16"/>
      <c r="P36" s="30"/>
      <c r="Q36" s="51"/>
      <c r="R36" s="51"/>
      <c r="S36" s="64"/>
      <c r="T36" s="65"/>
      <c r="U36" s="9"/>
      <c r="V36" s="25"/>
      <c r="W36" s="66"/>
      <c r="X36" s="67"/>
    </row>
    <row r="37" spans="1:24" x14ac:dyDescent="0.25">
      <c r="A37" s="4" t="s">
        <v>285</v>
      </c>
      <c r="B37" s="4" t="s">
        <v>286</v>
      </c>
      <c r="C37" s="51"/>
      <c r="D37" s="86"/>
      <c r="E37" s="97"/>
      <c r="F37" s="135" t="s">
        <v>37</v>
      </c>
      <c r="G37" s="5"/>
      <c r="H37" s="5"/>
      <c r="I37" s="88"/>
      <c r="J37" s="63"/>
      <c r="K37" s="30"/>
      <c r="L37" s="25"/>
      <c r="M37" s="25"/>
      <c r="N37" s="25"/>
      <c r="O37" s="16"/>
      <c r="P37" s="30"/>
      <c r="Q37" s="51"/>
      <c r="R37" s="51"/>
      <c r="S37" s="64"/>
      <c r="T37" s="65"/>
      <c r="U37" s="9"/>
      <c r="V37" s="25"/>
      <c r="W37" s="66"/>
      <c r="X37" s="67"/>
    </row>
    <row r="38" spans="1:24" x14ac:dyDescent="0.25">
      <c r="A38" s="73" t="s">
        <v>282</v>
      </c>
      <c r="B38" s="73" t="s">
        <v>275</v>
      </c>
      <c r="C38" s="75">
        <v>1000</v>
      </c>
      <c r="D38" s="68"/>
      <c r="E38" s="69"/>
      <c r="F38" s="135" t="s">
        <v>37</v>
      </c>
      <c r="G38" s="71"/>
      <c r="H38" s="71"/>
      <c r="I38" s="147"/>
      <c r="J38" s="63"/>
      <c r="K38" s="30"/>
      <c r="L38" s="150"/>
      <c r="M38" s="150"/>
      <c r="N38" s="151"/>
      <c r="O38" s="48"/>
      <c r="P38" s="30"/>
      <c r="Q38" s="75"/>
      <c r="R38" s="75"/>
      <c r="S38" s="64"/>
      <c r="T38" s="65"/>
      <c r="U38" s="75"/>
      <c r="V38" s="150"/>
      <c r="W38" s="66"/>
      <c r="X38" s="67"/>
    </row>
    <row r="39" spans="1:24" x14ac:dyDescent="0.25">
      <c r="A39" s="94" t="s">
        <v>290</v>
      </c>
      <c r="B39" s="94" t="s">
        <v>294</v>
      </c>
      <c r="C39" s="9"/>
      <c r="D39" s="86"/>
      <c r="E39" s="69"/>
      <c r="F39" s="135" t="s">
        <v>37</v>
      </c>
      <c r="G39" s="5"/>
      <c r="H39" s="80"/>
      <c r="I39" s="85"/>
      <c r="J39" s="63"/>
      <c r="K39" s="30"/>
      <c r="L39" s="25"/>
      <c r="M39" s="25"/>
      <c r="N39" s="25"/>
      <c r="O39" s="16"/>
      <c r="P39" s="30"/>
      <c r="Q39" s="9"/>
      <c r="R39" s="9"/>
      <c r="S39" s="64"/>
      <c r="T39" s="65"/>
      <c r="U39" s="9"/>
      <c r="V39" s="25"/>
      <c r="W39" s="66"/>
      <c r="X39" s="74"/>
    </row>
    <row r="40" spans="1:24" x14ac:dyDescent="0.25">
      <c r="A40" s="86" t="s">
        <v>36</v>
      </c>
      <c r="B40" s="93" t="s">
        <v>270</v>
      </c>
      <c r="C40" s="9">
        <v>500</v>
      </c>
      <c r="D40" s="4" t="s">
        <v>35</v>
      </c>
      <c r="E40" s="69">
        <v>45643</v>
      </c>
      <c r="F40" s="135" t="s">
        <v>37</v>
      </c>
      <c r="G40" s="5" t="s">
        <v>33</v>
      </c>
      <c r="H40" s="5" t="s">
        <v>34</v>
      </c>
      <c r="I40" s="148" t="s">
        <v>32</v>
      </c>
      <c r="J40" s="63"/>
      <c r="K40" s="30"/>
      <c r="L40" s="15">
        <v>0</v>
      </c>
      <c r="M40" s="15"/>
      <c r="N40" s="15"/>
      <c r="O40" s="32"/>
      <c r="P40" s="30"/>
      <c r="Q40" s="9"/>
      <c r="R40" s="9"/>
      <c r="S40" s="64" t="str">
        <f>IF(U40="","",Q40-U40)</f>
        <v/>
      </c>
      <c r="T40" s="65" t="str">
        <f>IF(S40&lt;&gt;"",(S40/Q40)*100,"")</f>
        <v/>
      </c>
      <c r="U40" s="9"/>
      <c r="V40" s="25"/>
      <c r="W40" s="66" t="s">
        <v>11</v>
      </c>
      <c r="X40" s="74" t="s">
        <v>48</v>
      </c>
    </row>
    <row r="41" spans="1:24" x14ac:dyDescent="0.25">
      <c r="A41" s="94" t="s">
        <v>288</v>
      </c>
      <c r="B41" s="94" t="s">
        <v>289</v>
      </c>
      <c r="C41" s="9"/>
      <c r="D41" s="4"/>
      <c r="E41" s="69"/>
      <c r="F41" s="135" t="s">
        <v>37</v>
      </c>
      <c r="G41" s="82"/>
      <c r="H41" s="80"/>
      <c r="I41" s="83"/>
      <c r="J41" s="63"/>
      <c r="K41" s="30"/>
      <c r="L41" s="25"/>
      <c r="M41" s="25"/>
      <c r="N41" s="25"/>
      <c r="O41" s="16"/>
      <c r="P41" s="30"/>
      <c r="Q41" s="9"/>
      <c r="R41" s="9"/>
      <c r="S41" s="64"/>
      <c r="T41" s="65"/>
      <c r="U41" s="9"/>
      <c r="V41" s="25"/>
      <c r="W41" s="66"/>
      <c r="X41" s="74"/>
    </row>
    <row r="42" spans="1:24" x14ac:dyDescent="0.25">
      <c r="A42" s="169" t="s">
        <v>306</v>
      </c>
      <c r="B42" s="169" t="s">
        <v>272</v>
      </c>
      <c r="C42" s="170">
        <v>1500</v>
      </c>
      <c r="D42" s="162"/>
      <c r="E42" s="171">
        <v>45719</v>
      </c>
      <c r="F42" s="172" t="s">
        <v>37</v>
      </c>
      <c r="G42" s="168" t="s">
        <v>308</v>
      </c>
      <c r="H42" s="168" t="s">
        <v>309</v>
      </c>
      <c r="I42" s="163" t="s">
        <v>307</v>
      </c>
      <c r="J42" s="164"/>
      <c r="K42" s="161"/>
      <c r="L42" s="173"/>
      <c r="M42" s="173"/>
      <c r="N42" s="173"/>
      <c r="O42" s="174"/>
      <c r="P42" s="161"/>
      <c r="Q42" s="170"/>
      <c r="R42" s="170"/>
      <c r="S42" s="166"/>
      <c r="T42" s="175"/>
      <c r="U42" s="165"/>
      <c r="V42" s="173"/>
      <c r="W42" s="167"/>
      <c r="X42" s="176"/>
    </row>
    <row r="43" spans="1:24" x14ac:dyDescent="0.25">
      <c r="A43" s="4"/>
      <c r="B43" s="4"/>
      <c r="C43" s="51"/>
      <c r="D43" s="86"/>
      <c r="E43" s="97"/>
      <c r="F43" s="30"/>
      <c r="G43" s="5"/>
      <c r="H43" s="5"/>
      <c r="I43" s="88"/>
      <c r="J43" s="63"/>
      <c r="K43" s="30"/>
      <c r="L43" s="25"/>
      <c r="M43" s="25"/>
      <c r="N43" s="25"/>
      <c r="O43" s="16"/>
      <c r="P43" s="30"/>
      <c r="Q43" s="51"/>
      <c r="R43" s="51"/>
      <c r="S43" s="64"/>
      <c r="T43" s="65"/>
      <c r="U43" s="9"/>
      <c r="V43" s="25"/>
      <c r="W43" s="66"/>
      <c r="X43" s="67"/>
    </row>
    <row r="44" spans="1:24" x14ac:dyDescent="0.25">
      <c r="A44" s="94"/>
      <c r="B44" s="94"/>
      <c r="C44" s="9"/>
      <c r="D44" s="4"/>
      <c r="E44" s="69"/>
      <c r="F44" s="30"/>
      <c r="G44" s="82"/>
      <c r="H44" s="80"/>
      <c r="I44" s="83"/>
      <c r="J44" s="63"/>
      <c r="K44" s="30"/>
      <c r="L44" s="25"/>
      <c r="M44" s="25"/>
      <c r="N44" s="25"/>
      <c r="O44" s="16"/>
      <c r="P44" s="30"/>
      <c r="Q44" s="9"/>
      <c r="R44" s="9"/>
      <c r="S44" s="64"/>
      <c r="T44" s="65"/>
      <c r="U44" s="9"/>
      <c r="V44" s="25"/>
      <c r="W44" s="66"/>
      <c r="X44" s="74"/>
    </row>
    <row r="45" spans="1:24" x14ac:dyDescent="0.25">
      <c r="A45" s="94"/>
      <c r="B45" s="94"/>
      <c r="C45" s="9"/>
      <c r="D45" s="86"/>
      <c r="E45" s="69"/>
      <c r="F45" s="30"/>
      <c r="G45" s="5"/>
      <c r="H45" s="80"/>
      <c r="I45" s="85"/>
      <c r="J45" s="63"/>
      <c r="K45" s="30"/>
      <c r="L45" s="25"/>
      <c r="M45" s="25"/>
      <c r="N45" s="25"/>
      <c r="O45" s="16"/>
      <c r="P45" s="30"/>
      <c r="Q45" s="9"/>
      <c r="R45" s="9"/>
      <c r="S45" s="64"/>
      <c r="T45" s="65"/>
      <c r="U45" s="9"/>
      <c r="V45" s="25"/>
      <c r="W45" s="66"/>
      <c r="X45" s="74"/>
    </row>
    <row r="46" spans="1:24" x14ac:dyDescent="0.25">
      <c r="A46" s="94" t="s">
        <v>291</v>
      </c>
      <c r="B46" s="94" t="s">
        <v>292</v>
      </c>
      <c r="C46" s="9"/>
      <c r="D46" s="87"/>
      <c r="E46" s="69"/>
      <c r="F46" s="30"/>
      <c r="G46" s="5"/>
      <c r="H46" s="5"/>
      <c r="I46" s="85"/>
      <c r="J46" s="63"/>
      <c r="K46" s="30"/>
      <c r="L46" s="25"/>
      <c r="M46" s="24"/>
      <c r="N46" s="24"/>
      <c r="O46" s="16"/>
      <c r="P46" s="30"/>
      <c r="Q46" s="9"/>
      <c r="R46" s="9"/>
      <c r="S46" s="64"/>
      <c r="T46" s="65"/>
      <c r="U46" s="9"/>
      <c r="V46" s="25"/>
      <c r="W46" s="66"/>
      <c r="X46" s="74"/>
    </row>
    <row r="47" spans="1:24" x14ac:dyDescent="0.25">
      <c r="A47" s="94" t="s">
        <v>264</v>
      </c>
      <c r="B47" s="94" t="s">
        <v>274</v>
      </c>
      <c r="C47" s="9">
        <v>500</v>
      </c>
      <c r="D47" s="4"/>
      <c r="E47" s="69"/>
      <c r="F47" s="30" t="s">
        <v>37</v>
      </c>
      <c r="G47" s="82"/>
      <c r="H47" s="80"/>
      <c r="I47" s="83"/>
      <c r="J47" s="63"/>
      <c r="K47" s="30"/>
      <c r="L47" s="25"/>
      <c r="M47" s="25"/>
      <c r="N47" s="25"/>
      <c r="O47" s="16"/>
      <c r="P47" s="30"/>
      <c r="Q47" s="9"/>
      <c r="R47" s="9"/>
      <c r="S47" s="64"/>
      <c r="T47" s="65"/>
      <c r="U47" s="9"/>
      <c r="V47" s="25"/>
      <c r="W47" s="66"/>
      <c r="X47" s="74"/>
    </row>
    <row r="48" spans="1:24" x14ac:dyDescent="0.25">
      <c r="A48" s="94" t="s">
        <v>265</v>
      </c>
      <c r="B48" s="94" t="s">
        <v>274</v>
      </c>
      <c r="C48" s="9">
        <v>500</v>
      </c>
      <c r="D48" s="86"/>
      <c r="E48" s="69"/>
      <c r="F48" s="30" t="s">
        <v>37</v>
      </c>
      <c r="G48" s="5"/>
      <c r="H48" s="80"/>
      <c r="I48" s="85"/>
      <c r="J48" s="63"/>
      <c r="K48" s="30"/>
      <c r="L48" s="25"/>
      <c r="M48" s="25"/>
      <c r="N48" s="25"/>
      <c r="O48" s="16"/>
      <c r="P48" s="30"/>
      <c r="Q48" s="9"/>
      <c r="R48" s="9"/>
      <c r="S48" s="64"/>
      <c r="T48" s="65"/>
      <c r="U48" s="9"/>
      <c r="V48" s="25"/>
      <c r="W48" s="66"/>
      <c r="X48" s="74"/>
    </row>
    <row r="49" spans="1:24" x14ac:dyDescent="0.25">
      <c r="A49" s="94" t="s">
        <v>266</v>
      </c>
      <c r="B49" s="94" t="s">
        <v>274</v>
      </c>
      <c r="C49" s="9">
        <v>500</v>
      </c>
      <c r="D49" s="87"/>
      <c r="E49" s="69"/>
      <c r="F49" s="30" t="s">
        <v>37</v>
      </c>
      <c r="G49" s="5"/>
      <c r="H49" s="5"/>
      <c r="I49" s="85"/>
      <c r="J49" s="63"/>
      <c r="K49" s="30"/>
      <c r="L49" s="25"/>
      <c r="M49" s="24"/>
      <c r="N49" s="24"/>
      <c r="O49" s="16"/>
      <c r="P49" s="30"/>
      <c r="Q49" s="9"/>
      <c r="R49" s="9"/>
      <c r="S49" s="64"/>
      <c r="T49" s="65"/>
      <c r="U49" s="9"/>
      <c r="V49" s="25"/>
      <c r="W49" s="66"/>
      <c r="X49" s="74"/>
    </row>
    <row r="50" spans="1:24" x14ac:dyDescent="0.25">
      <c r="A50" s="77" t="s">
        <v>277</v>
      </c>
      <c r="B50" s="77" t="s">
        <v>272</v>
      </c>
      <c r="C50" s="49"/>
      <c r="D50" s="77"/>
      <c r="E50" s="69"/>
      <c r="F50" s="30"/>
      <c r="G50" s="76"/>
      <c r="H50" s="77"/>
      <c r="I50" s="78"/>
      <c r="J50" s="63"/>
      <c r="K50" s="30"/>
      <c r="L50" s="79"/>
      <c r="M50" s="79"/>
      <c r="N50" s="77"/>
      <c r="O50" s="48"/>
      <c r="P50" s="30"/>
      <c r="Q50" s="49"/>
      <c r="R50" s="49"/>
      <c r="S50" s="64"/>
      <c r="T50" s="65"/>
      <c r="U50" s="50"/>
      <c r="V50" s="79"/>
      <c r="W50" s="66"/>
      <c r="X50" s="74"/>
    </row>
    <row r="51" spans="1:24" x14ac:dyDescent="0.25">
      <c r="A51" s="84" t="s">
        <v>278</v>
      </c>
      <c r="B51" s="80" t="s">
        <v>273</v>
      </c>
      <c r="C51" s="9"/>
      <c r="D51" s="4"/>
      <c r="E51" s="69"/>
      <c r="F51" s="30"/>
      <c r="G51" s="5"/>
      <c r="H51" s="5"/>
      <c r="I51" s="81"/>
      <c r="J51" s="63"/>
      <c r="K51" s="30"/>
      <c r="L51" s="25"/>
      <c r="M51" s="25"/>
      <c r="N51" s="25"/>
      <c r="O51" s="48"/>
      <c r="P51" s="30"/>
      <c r="Q51" s="9"/>
      <c r="R51" s="9"/>
      <c r="S51" s="64"/>
      <c r="T51" s="65"/>
      <c r="U51" s="9"/>
      <c r="V51" s="25"/>
      <c r="W51" s="66"/>
      <c r="X51" s="67"/>
    </row>
    <row r="52" spans="1:24" x14ac:dyDescent="0.25">
      <c r="A52" s="84"/>
      <c r="B52" s="84"/>
      <c r="C52" s="29"/>
      <c r="D52" s="92"/>
      <c r="E52" s="69"/>
      <c r="F52" s="30"/>
      <c r="G52" s="90"/>
      <c r="H52" s="90"/>
      <c r="I52" s="91"/>
      <c r="J52" s="63"/>
      <c r="K52" s="30"/>
      <c r="L52" s="27"/>
      <c r="M52" s="28"/>
      <c r="N52" s="28"/>
      <c r="O52" s="16"/>
      <c r="P52" s="30"/>
      <c r="Q52" s="29"/>
      <c r="R52" s="29"/>
      <c r="S52" s="64" t="str">
        <f t="shared" ref="S52" si="5">IF(U52="","",Q52-U52)</f>
        <v/>
      </c>
      <c r="T52" s="65" t="str">
        <f t="shared" ref="T52" si="6">IF(S52&lt;&gt;"",(S52/Q52)*100,"")</f>
        <v/>
      </c>
      <c r="U52" s="9"/>
      <c r="V52" s="25"/>
      <c r="W52" s="66"/>
      <c r="X52" s="67" t="str">
        <f t="shared" ref="X52" si="7">IF(U52&lt;&gt;0,"Paid", " ")</f>
        <v xml:space="preserve"> </v>
      </c>
    </row>
  </sheetData>
  <sortState xmlns:xlrd2="http://schemas.microsoft.com/office/spreadsheetml/2017/richdata2" ref="A3:AC11">
    <sortCondition ref="A3:A11"/>
  </sortState>
  <dataValidations count="3">
    <dataValidation type="list" allowBlank="1" showInputMessage="1" showErrorMessage="1" sqref="W2:W22 W33:W52" xr:uid="{BC142AD3-F6C5-4A08-8A52-796C390543CB}">
      <formula1>$AB$3:$AB$8</formula1>
    </dataValidation>
    <dataValidation type="list" allowBlank="1" showInputMessage="1" showErrorMessage="1" sqref="F33:F52 F2:F22" xr:uid="{6BB242C3-48E5-4320-B954-5BF3C22B310E}">
      <formula1>$Z$3:$Z$14</formula1>
    </dataValidation>
    <dataValidation type="list" allowBlank="1" showInputMessage="1" showErrorMessage="1" sqref="P33:P52 P2:P22" xr:uid="{7AC1A639-C050-4D14-9287-7CBFB9280311}">
      <formula1>$AA$3:$AA$10</formula1>
    </dataValidation>
  </dataValidations>
  <hyperlinks>
    <hyperlink ref="I40" r:id="rId1" xr:uid="{EAC01E65-447E-4548-8A0F-6BA916378D2A}"/>
    <hyperlink ref="I42" r:id="rId2" xr:uid="{92D09224-62F1-4DD8-B1C5-E92DFA7D9DE9}"/>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34"/>
  <sheetViews>
    <sheetView topLeftCell="C1" zoomScale="115" zoomScaleNormal="115" workbookViewId="0">
      <pane ySplit="1" topLeftCell="A7" activePane="bottomLeft" state="frozen"/>
      <selection pane="bottomLeft" activeCell="G9" sqref="G9"/>
    </sheetView>
  </sheetViews>
  <sheetFormatPr defaultColWidth="8.88671875" defaultRowHeight="18" x14ac:dyDescent="0.2"/>
  <cols>
    <col min="1" max="2" width="40.109375" style="8" customWidth="1"/>
    <col min="3" max="3" width="15.88671875" style="12" customWidth="1"/>
    <col min="4" max="4" width="15.5546875" style="18" customWidth="1"/>
    <col min="5" max="5" width="14.88671875" style="43" customWidth="1"/>
    <col min="6" max="6" width="14.109375" style="8" customWidth="1"/>
    <col min="7" max="7" width="34.5546875" style="6" customWidth="1"/>
    <col min="8" max="8" width="31.88671875" style="14" customWidth="1"/>
    <col min="9" max="9" width="18.44140625" style="13" customWidth="1"/>
    <col min="10" max="10" width="12" style="18" customWidth="1"/>
    <col min="11" max="11" width="20.109375" style="18" customWidth="1"/>
    <col min="12" max="12" width="15" style="53" customWidth="1"/>
    <col min="13" max="13" width="15.88671875" style="33" customWidth="1"/>
    <col min="14" max="15" width="11.88671875" style="11" customWidth="1"/>
    <col min="16" max="16" width="24.88671875" style="11" customWidth="1"/>
    <col min="17" max="17" width="15.109375" style="11" customWidth="1"/>
    <col min="18" max="18" width="21.109375" style="11" customWidth="1"/>
    <col min="19" max="19" width="14.109375" style="11" customWidth="1"/>
    <col min="20" max="20" width="11.88671875" style="46" customWidth="1"/>
    <col min="21" max="21" width="15.88671875" style="17" customWidth="1"/>
    <col min="22" max="22" width="26" style="18" customWidth="1"/>
    <col min="23" max="23" width="21.88671875" style="8" customWidth="1"/>
    <col min="24" max="24" width="19.5546875" style="6" customWidth="1"/>
    <col min="25" max="25" width="8.88671875" style="6"/>
    <col min="26" max="26" width="14" style="6" customWidth="1"/>
    <col min="27" max="27" width="13.109375" style="6" customWidth="1"/>
    <col min="28" max="16384" width="8.88671875" style="6"/>
  </cols>
  <sheetData>
    <row r="1" spans="1:29" s="1" customFormat="1" ht="48" thickTop="1" x14ac:dyDescent="0.25">
      <c r="A1" s="19"/>
      <c r="B1" s="61" t="s">
        <v>52</v>
      </c>
      <c r="C1" s="59" t="s">
        <v>12</v>
      </c>
      <c r="D1" s="19" t="s">
        <v>2</v>
      </c>
      <c r="E1" s="61" t="s">
        <v>49</v>
      </c>
      <c r="F1" s="61" t="s">
        <v>50</v>
      </c>
      <c r="G1" s="61" t="s">
        <v>28</v>
      </c>
      <c r="H1" s="61" t="s">
        <v>51</v>
      </c>
      <c r="I1" s="60" t="s">
        <v>315</v>
      </c>
      <c r="J1" s="61" t="s">
        <v>54</v>
      </c>
      <c r="K1" s="61" t="s">
        <v>55</v>
      </c>
      <c r="L1" s="20" t="s">
        <v>7</v>
      </c>
      <c r="M1" s="23" t="s">
        <v>8</v>
      </c>
      <c r="N1" s="21" t="s">
        <v>38</v>
      </c>
      <c r="O1" s="21" t="s">
        <v>16</v>
      </c>
      <c r="P1" s="213" t="s">
        <v>420</v>
      </c>
      <c r="Q1" s="214" t="s">
        <v>421</v>
      </c>
      <c r="R1" s="215" t="s">
        <v>422</v>
      </c>
      <c r="S1" s="21" t="s">
        <v>13</v>
      </c>
      <c r="T1" s="22" t="s">
        <v>14</v>
      </c>
      <c r="U1" s="22" t="s">
        <v>17</v>
      </c>
      <c r="V1" s="61" t="s">
        <v>15</v>
      </c>
      <c r="W1" s="23" t="s">
        <v>10</v>
      </c>
      <c r="X1" s="62" t="s">
        <v>18</v>
      </c>
      <c r="Z1" s="56" t="s">
        <v>23</v>
      </c>
      <c r="AA1" s="56" t="s">
        <v>25</v>
      </c>
      <c r="AB1" s="56" t="s">
        <v>27</v>
      </c>
      <c r="AC1" s="55"/>
    </row>
    <row r="2" spans="1:29" s="14" customFormat="1" x14ac:dyDescent="0.25">
      <c r="A2" s="77" t="s">
        <v>339</v>
      </c>
      <c r="B2" s="77"/>
      <c r="C2" s="69">
        <v>45940</v>
      </c>
      <c r="D2" s="30" t="s">
        <v>6</v>
      </c>
      <c r="E2" s="76" t="s">
        <v>58</v>
      </c>
      <c r="F2" s="77" t="s">
        <v>59</v>
      </c>
      <c r="G2" s="224" t="s">
        <v>57</v>
      </c>
      <c r="H2" s="63">
        <v>2173702274</v>
      </c>
      <c r="I2" s="30"/>
      <c r="J2" s="79"/>
      <c r="K2" s="79">
        <v>1</v>
      </c>
      <c r="L2" s="48"/>
      <c r="M2" s="30" t="s">
        <v>19</v>
      </c>
      <c r="N2" s="49">
        <v>100</v>
      </c>
      <c r="O2" s="49">
        <v>93.8</v>
      </c>
      <c r="P2" s="218"/>
      <c r="Q2" s="9">
        <v>3.2</v>
      </c>
      <c r="R2" s="217">
        <v>3</v>
      </c>
      <c r="S2" s="64">
        <f t="shared" ref="S2:S7" si="0">IF(U2="","",N2-U2)</f>
        <v>6.2000000000000028</v>
      </c>
      <c r="T2" s="65">
        <f t="shared" ref="T2:T7" si="1">IF(S2&lt;&gt;"",(S2/N2)*100,"")</f>
        <v>6.2000000000000028</v>
      </c>
      <c r="U2" s="9">
        <v>93.8</v>
      </c>
      <c r="V2" s="25" t="str">
        <f t="shared" ref="V2:V8" si="2">CONCATENATE(E2," ",F2)</f>
        <v>Randy Twyford</v>
      </c>
      <c r="W2" s="66" t="s">
        <v>11</v>
      </c>
      <c r="X2" s="67" t="str">
        <f>IF(U2&lt;&gt;0,"Paid", " ")</f>
        <v>Paid</v>
      </c>
      <c r="Y2" s="133"/>
    </row>
    <row r="3" spans="1:29" s="14" customFormat="1" x14ac:dyDescent="0.25">
      <c r="A3" s="4" t="s">
        <v>340</v>
      </c>
      <c r="B3" s="86" t="s">
        <v>43</v>
      </c>
      <c r="C3" s="69">
        <v>45996</v>
      </c>
      <c r="D3" s="30" t="s">
        <v>6</v>
      </c>
      <c r="E3" s="5" t="s">
        <v>40</v>
      </c>
      <c r="F3" s="5" t="s">
        <v>41</v>
      </c>
      <c r="G3" s="225" t="s">
        <v>42</v>
      </c>
      <c r="H3" s="226">
        <v>2173616049</v>
      </c>
      <c r="I3" s="30"/>
      <c r="J3" s="25"/>
      <c r="K3" s="25">
        <v>1</v>
      </c>
      <c r="L3" s="48"/>
      <c r="M3" s="30" t="s">
        <v>19</v>
      </c>
      <c r="N3" s="227">
        <v>100</v>
      </c>
      <c r="O3" s="49">
        <v>93.8</v>
      </c>
      <c r="P3" s="216"/>
      <c r="Q3" s="9">
        <v>3.2</v>
      </c>
      <c r="R3" s="217">
        <v>3</v>
      </c>
      <c r="S3" s="64">
        <f t="shared" si="0"/>
        <v>6.2000000000000028</v>
      </c>
      <c r="T3" s="65">
        <f t="shared" si="1"/>
        <v>6.2000000000000028</v>
      </c>
      <c r="U3" s="9">
        <v>93.8</v>
      </c>
      <c r="V3" s="25" t="str">
        <f t="shared" si="2"/>
        <v>Anthony Crifasi</v>
      </c>
      <c r="W3" s="66" t="s">
        <v>11</v>
      </c>
      <c r="X3" s="67" t="str">
        <f>IF(U3&lt;&gt;0,"Paid", " ")</f>
        <v>Paid</v>
      </c>
      <c r="Z3" s="14" t="s">
        <v>4</v>
      </c>
      <c r="AA3" s="14" t="s">
        <v>19</v>
      </c>
      <c r="AB3" s="14" t="s">
        <v>323</v>
      </c>
    </row>
    <row r="4" spans="1:29" s="1" customFormat="1" x14ac:dyDescent="0.25">
      <c r="A4" s="4" t="s">
        <v>47</v>
      </c>
      <c r="B4" s="533" t="s">
        <v>314</v>
      </c>
      <c r="C4" s="69">
        <v>45997</v>
      </c>
      <c r="D4" s="30" t="s">
        <v>6</v>
      </c>
      <c r="E4" s="5" t="s">
        <v>44</v>
      </c>
      <c r="F4" s="4" t="s">
        <v>45</v>
      </c>
      <c r="G4" s="228" t="s">
        <v>46</v>
      </c>
      <c r="H4" s="193">
        <v>2173065761</v>
      </c>
      <c r="I4" s="30" t="s">
        <v>316</v>
      </c>
      <c r="J4" s="25"/>
      <c r="K4" s="25">
        <v>1</v>
      </c>
      <c r="L4" s="16"/>
      <c r="M4" s="30" t="s">
        <v>19</v>
      </c>
      <c r="N4" s="9">
        <v>100</v>
      </c>
      <c r="O4" s="49">
        <v>93.8</v>
      </c>
      <c r="P4" s="216"/>
      <c r="Q4" s="9">
        <v>3.2</v>
      </c>
      <c r="R4" s="217">
        <v>3</v>
      </c>
      <c r="S4" s="64">
        <f t="shared" si="0"/>
        <v>6.2000000000000028</v>
      </c>
      <c r="T4" s="65">
        <f t="shared" si="1"/>
        <v>6.2000000000000028</v>
      </c>
      <c r="U4" s="9">
        <v>93.8</v>
      </c>
      <c r="V4" s="25" t="str">
        <f t="shared" si="2"/>
        <v>David Jacobs</v>
      </c>
      <c r="W4" s="66" t="s">
        <v>11</v>
      </c>
      <c r="X4" s="67" t="str">
        <f>IF(U4&lt;&gt;0,"Paid", " ")</f>
        <v>Paid</v>
      </c>
      <c r="Z4" s="14" t="s">
        <v>3</v>
      </c>
      <c r="AA4" s="14" t="s">
        <v>9</v>
      </c>
      <c r="AB4" s="14" t="s">
        <v>11</v>
      </c>
    </row>
    <row r="5" spans="1:29" s="14" customFormat="1" ht="21" customHeight="1" x14ac:dyDescent="0.25">
      <c r="A5" s="4" t="s">
        <v>334</v>
      </c>
      <c r="B5" s="86" t="s">
        <v>338</v>
      </c>
      <c r="C5" s="69">
        <v>46003</v>
      </c>
      <c r="D5" s="30" t="s">
        <v>6</v>
      </c>
      <c r="E5" s="5" t="s">
        <v>335</v>
      </c>
      <c r="F5" s="5" t="s">
        <v>336</v>
      </c>
      <c r="G5" s="229" t="s">
        <v>337</v>
      </c>
      <c r="H5" s="230">
        <v>2173716564</v>
      </c>
      <c r="I5" s="33"/>
      <c r="J5" s="25"/>
      <c r="K5" s="24">
        <v>1</v>
      </c>
      <c r="L5" s="16"/>
      <c r="M5" s="30" t="s">
        <v>19</v>
      </c>
      <c r="N5" s="49">
        <v>100</v>
      </c>
      <c r="O5" s="49">
        <v>93.8</v>
      </c>
      <c r="P5" s="216"/>
      <c r="Q5" s="9">
        <v>3.2</v>
      </c>
      <c r="R5" s="217">
        <v>3</v>
      </c>
      <c r="S5" s="64">
        <f t="shared" si="0"/>
        <v>6.2000000000000028</v>
      </c>
      <c r="T5" s="65">
        <f t="shared" si="1"/>
        <v>6.2000000000000028</v>
      </c>
      <c r="U5" s="9">
        <v>93.8</v>
      </c>
      <c r="V5" s="25" t="str">
        <f t="shared" si="2"/>
        <v>Hector Lopez</v>
      </c>
      <c r="W5" s="66" t="s">
        <v>323</v>
      </c>
      <c r="X5" s="67" t="str">
        <f>IF(U5&lt;&gt;0,"Paid", " ")</f>
        <v>Paid</v>
      </c>
      <c r="Z5" s="14" t="s">
        <v>5</v>
      </c>
      <c r="AA5" s="14" t="s">
        <v>26</v>
      </c>
      <c r="AB5" s="1" t="s">
        <v>28</v>
      </c>
    </row>
    <row r="6" spans="1:29" s="1" customFormat="1" x14ac:dyDescent="0.25">
      <c r="A6" s="4" t="s">
        <v>341</v>
      </c>
      <c r="B6" s="86" t="s">
        <v>854</v>
      </c>
      <c r="C6" s="69">
        <v>46004</v>
      </c>
      <c r="D6" s="30" t="s">
        <v>6</v>
      </c>
      <c r="E6" s="5" t="s">
        <v>330</v>
      </c>
      <c r="F6" s="5" t="s">
        <v>331</v>
      </c>
      <c r="G6" s="231" t="s">
        <v>332</v>
      </c>
      <c r="H6" s="230">
        <v>2174942152</v>
      </c>
      <c r="I6" s="232" t="s">
        <v>333</v>
      </c>
      <c r="J6" s="25"/>
      <c r="K6" s="25">
        <v>1</v>
      </c>
      <c r="L6" s="16"/>
      <c r="M6" s="30" t="s">
        <v>19</v>
      </c>
      <c r="N6" s="49">
        <v>100</v>
      </c>
      <c r="O6" s="49">
        <v>93.8</v>
      </c>
      <c r="P6" s="216"/>
      <c r="Q6" s="9">
        <v>3.2</v>
      </c>
      <c r="R6" s="217">
        <v>3</v>
      </c>
      <c r="S6" s="64">
        <f t="shared" si="0"/>
        <v>6.2000000000000028</v>
      </c>
      <c r="T6" s="65">
        <f t="shared" si="1"/>
        <v>6.2000000000000028</v>
      </c>
      <c r="U6" s="9">
        <v>93.8</v>
      </c>
      <c r="V6" s="25" t="str">
        <f t="shared" si="2"/>
        <v>John Farrow</v>
      </c>
      <c r="W6" s="66" t="s">
        <v>323</v>
      </c>
      <c r="X6" s="67" t="str">
        <f>IF(U6&lt;&gt;0,"Paid", " ")</f>
        <v>Paid</v>
      </c>
      <c r="Z6" s="14" t="s">
        <v>24</v>
      </c>
      <c r="AA6" s="14" t="s">
        <v>31</v>
      </c>
      <c r="AB6" s="14" t="s">
        <v>29</v>
      </c>
    </row>
    <row r="7" spans="1:29" s="14" customFormat="1" ht="144" x14ac:dyDescent="0.25">
      <c r="A7" s="4" t="s">
        <v>551</v>
      </c>
      <c r="B7" s="86" t="s">
        <v>555</v>
      </c>
      <c r="C7" s="69">
        <v>46031</v>
      </c>
      <c r="D7" s="30" t="s">
        <v>6</v>
      </c>
      <c r="E7" s="5" t="s">
        <v>552</v>
      </c>
      <c r="F7" s="5" t="s">
        <v>553</v>
      </c>
      <c r="G7" t="s">
        <v>1033</v>
      </c>
      <c r="H7" s="226" t="s">
        <v>554</v>
      </c>
      <c r="I7" s="30" t="s">
        <v>556</v>
      </c>
      <c r="J7" s="25"/>
      <c r="K7" s="25">
        <v>1</v>
      </c>
      <c r="L7" s="48"/>
      <c r="M7" s="30" t="s">
        <v>19</v>
      </c>
      <c r="N7" s="49">
        <v>100</v>
      </c>
      <c r="O7" s="49">
        <v>93.8</v>
      </c>
      <c r="P7" s="216"/>
      <c r="Q7" s="9">
        <v>3.2</v>
      </c>
      <c r="R7" s="217">
        <v>3</v>
      </c>
      <c r="S7" s="64">
        <f t="shared" si="0"/>
        <v>6.2000000000000028</v>
      </c>
      <c r="T7" s="65">
        <f t="shared" si="1"/>
        <v>6.2000000000000028</v>
      </c>
      <c r="U7" s="9">
        <v>93.8</v>
      </c>
      <c r="V7" s="25" t="str">
        <f t="shared" si="2"/>
        <v>Stephen Hauer</v>
      </c>
      <c r="W7" s="66" t="s">
        <v>323</v>
      </c>
      <c r="X7" s="67" t="s">
        <v>557</v>
      </c>
      <c r="Z7" s="14" t="s">
        <v>37</v>
      </c>
      <c r="AA7" s="14" t="s">
        <v>39</v>
      </c>
    </row>
    <row r="8" spans="1:29" s="14" customFormat="1" ht="54" x14ac:dyDescent="0.25">
      <c r="A8" s="84" t="s">
        <v>1175</v>
      </c>
      <c r="B8" s="534" t="s">
        <v>1176</v>
      </c>
      <c r="C8" s="517">
        <v>46032</v>
      </c>
      <c r="D8" s="518"/>
      <c r="E8" s="80" t="s">
        <v>1172</v>
      </c>
      <c r="F8" s="84" t="s">
        <v>1173</v>
      </c>
      <c r="G8" s="531" t="s">
        <v>1174</v>
      </c>
      <c r="H8" s="519">
        <v>7658088231</v>
      </c>
      <c r="I8" s="518"/>
      <c r="J8" s="520"/>
      <c r="K8" s="520"/>
      <c r="L8" s="521"/>
      <c r="M8" s="518" t="s">
        <v>19</v>
      </c>
      <c r="N8" s="522">
        <v>25</v>
      </c>
      <c r="O8" s="523">
        <v>23.97</v>
      </c>
      <c r="P8" s="524"/>
      <c r="Q8" s="522">
        <v>1.03</v>
      </c>
      <c r="R8" s="525"/>
      <c r="S8" s="526"/>
      <c r="T8" s="527"/>
      <c r="U8" s="522"/>
      <c r="V8" s="520" t="str">
        <f t="shared" si="2"/>
        <v>Sierra Brooks</v>
      </c>
      <c r="W8" s="528"/>
      <c r="X8" s="67"/>
      <c r="Z8" s="14" t="s">
        <v>6</v>
      </c>
    </row>
    <row r="9" spans="1:29" s="14" customFormat="1" ht="72" x14ac:dyDescent="0.25">
      <c r="A9" t="s">
        <v>953</v>
      </c>
      <c r="B9" s="94" t="s">
        <v>955</v>
      </c>
      <c r="C9" s="517">
        <v>46045</v>
      </c>
      <c r="D9" s="518" t="s">
        <v>6</v>
      </c>
      <c r="E9" s="80" t="s">
        <v>65</v>
      </c>
      <c r="F9" s="80" t="s">
        <v>956</v>
      </c>
      <c r="G9" s="603" t="s">
        <v>957</v>
      </c>
      <c r="H9" s="532">
        <v>2172641330</v>
      </c>
      <c r="I9" s="529" t="s">
        <v>954</v>
      </c>
      <c r="J9" s="520"/>
      <c r="K9" s="530">
        <v>1</v>
      </c>
      <c r="L9" s="521"/>
      <c r="M9" s="518" t="s">
        <v>19</v>
      </c>
      <c r="N9" s="523">
        <v>100</v>
      </c>
      <c r="O9" s="523">
        <v>93.8</v>
      </c>
      <c r="P9" s="524"/>
      <c r="Q9" s="522">
        <v>3.2</v>
      </c>
      <c r="R9" s="525"/>
      <c r="S9" s="526"/>
      <c r="T9" s="527"/>
      <c r="U9" s="522"/>
      <c r="V9" s="520"/>
      <c r="W9" s="528"/>
      <c r="X9" s="187"/>
    </row>
    <row r="10" spans="1:29" s="14" customFormat="1" x14ac:dyDescent="0.25">
      <c r="A10" s="179"/>
      <c r="B10" s="190"/>
      <c r="C10" s="182"/>
      <c r="D10" s="183"/>
      <c r="E10" s="189"/>
      <c r="F10" s="189"/>
      <c r="G10" s="196"/>
      <c r="H10" s="194"/>
      <c r="I10" s="197"/>
      <c r="J10" s="191"/>
      <c r="K10" s="191"/>
      <c r="L10" s="192"/>
      <c r="M10" s="183"/>
      <c r="N10" s="180"/>
      <c r="O10" s="180"/>
      <c r="P10" s="216"/>
      <c r="Q10" s="181"/>
      <c r="R10" s="219"/>
      <c r="S10" s="184"/>
      <c r="T10" s="185"/>
      <c r="U10" s="181"/>
      <c r="V10" s="191"/>
      <c r="W10" s="186"/>
      <c r="X10" s="187"/>
    </row>
    <row r="11" spans="1:29" s="14" customFormat="1" ht="18.75" customHeight="1" x14ac:dyDescent="0.25">
      <c r="A11" s="5"/>
      <c r="B11" s="86"/>
      <c r="C11" s="69"/>
      <c r="D11" s="30"/>
      <c r="E11" s="5"/>
      <c r="F11" s="5"/>
      <c r="G11" s="88"/>
      <c r="H11" s="193"/>
      <c r="I11" s="30"/>
      <c r="J11" s="25"/>
      <c r="K11" s="25"/>
      <c r="L11" s="16"/>
      <c r="M11" s="30"/>
      <c r="N11" s="9"/>
      <c r="O11" s="9"/>
      <c r="P11" s="220"/>
      <c r="Q11" s="9"/>
      <c r="R11" s="217"/>
      <c r="S11" s="64"/>
      <c r="T11" s="65"/>
      <c r="U11" s="9"/>
      <c r="V11" s="191" t="str">
        <f>CONCATENATE(E11," ",F11)</f>
        <v xml:space="preserve"> </v>
      </c>
      <c r="W11" s="66"/>
      <c r="X11" s="67"/>
    </row>
    <row r="12" spans="1:29" s="14" customFormat="1" x14ac:dyDescent="0.25">
      <c r="A12" s="93"/>
      <c r="B12" s="86"/>
      <c r="C12" s="97"/>
      <c r="D12" s="30"/>
      <c r="E12" s="5"/>
      <c r="F12" s="5"/>
      <c r="G12" s="88"/>
      <c r="H12" s="195"/>
      <c r="I12" s="30"/>
      <c r="J12" s="25"/>
      <c r="K12" s="25"/>
      <c r="L12" s="16"/>
      <c r="M12" s="30"/>
      <c r="N12" s="51"/>
      <c r="O12" s="51"/>
      <c r="P12" s="220"/>
      <c r="Q12" s="9"/>
      <c r="R12" s="217"/>
      <c r="S12" s="64"/>
      <c r="T12" s="65"/>
      <c r="U12" s="9"/>
      <c r="V12" s="191" t="str">
        <f>CONCATENATE(E12," ",F12)</f>
        <v xml:space="preserve"> </v>
      </c>
      <c r="W12" s="66"/>
      <c r="X12" s="67"/>
    </row>
    <row r="13" spans="1:29" x14ac:dyDescent="0.25">
      <c r="A13" s="80"/>
      <c r="B13" s="86"/>
      <c r="C13" s="69"/>
      <c r="D13" s="30"/>
      <c r="E13" s="5"/>
      <c r="F13" s="5"/>
      <c r="G13" s="98"/>
      <c r="H13" s="63"/>
      <c r="I13" s="30"/>
      <c r="J13" s="25"/>
      <c r="K13" s="25"/>
      <c r="L13" s="16"/>
      <c r="M13" s="30"/>
      <c r="N13" s="9"/>
      <c r="O13" s="9"/>
      <c r="P13" s="220"/>
      <c r="Q13" s="9"/>
      <c r="R13" s="217"/>
      <c r="S13" s="64"/>
      <c r="T13" s="65"/>
      <c r="U13" s="9"/>
      <c r="V13" s="191" t="str">
        <f>CONCATENATE(E13," ",F13)</f>
        <v xml:space="preserve"> </v>
      </c>
      <c r="W13" s="66"/>
      <c r="X13" s="67"/>
    </row>
    <row r="14" spans="1:29" x14ac:dyDescent="0.25">
      <c r="A14" s="5"/>
      <c r="B14" s="86"/>
      <c r="C14" s="69"/>
      <c r="D14" s="30"/>
      <c r="E14" s="5"/>
      <c r="F14" s="4"/>
      <c r="G14" s="98"/>
      <c r="H14" s="63"/>
      <c r="I14" s="30"/>
      <c r="J14" s="25"/>
      <c r="K14" s="25"/>
      <c r="L14" s="16"/>
      <c r="M14" s="30"/>
      <c r="N14" s="9"/>
      <c r="O14" s="9"/>
      <c r="P14" s="220"/>
      <c r="Q14" s="9"/>
      <c r="R14" s="217"/>
      <c r="S14" s="64"/>
      <c r="T14" s="65"/>
      <c r="U14" s="9"/>
      <c r="V14" s="191" t="str">
        <f>CONCATENATE(E14," ",F14)</f>
        <v xml:space="preserve"> </v>
      </c>
      <c r="W14" s="66"/>
      <c r="X14" s="67"/>
    </row>
    <row r="15" spans="1:29" x14ac:dyDescent="0.25">
      <c r="A15" s="80"/>
      <c r="B15" s="86"/>
      <c r="C15" s="69"/>
      <c r="D15" s="30"/>
      <c r="E15" s="5"/>
      <c r="F15" s="5"/>
      <c r="G15" s="89"/>
      <c r="H15" s="63"/>
      <c r="I15" s="30"/>
      <c r="J15" s="25"/>
      <c r="K15" s="25"/>
      <c r="L15" s="16"/>
      <c r="M15" s="30"/>
      <c r="N15" s="9"/>
      <c r="O15" s="9"/>
      <c r="P15" s="221"/>
      <c r="Q15" s="222"/>
      <c r="R15" s="223"/>
      <c r="S15" s="64"/>
      <c r="T15" s="65"/>
      <c r="U15" s="9"/>
      <c r="V15" s="191" t="str">
        <f>CONCATENATE(E15," ",F15)</f>
        <v xml:space="preserve"> </v>
      </c>
      <c r="W15" s="66"/>
      <c r="X15" s="67"/>
    </row>
    <row r="16" spans="1:29" x14ac:dyDescent="0.2">
      <c r="A16" s="39"/>
      <c r="B16" s="39"/>
      <c r="C16" s="36"/>
      <c r="D16" s="37"/>
      <c r="E16" s="44"/>
      <c r="F16" s="39"/>
      <c r="G16" s="35"/>
      <c r="H16" s="38"/>
      <c r="I16" s="40"/>
      <c r="J16" s="37"/>
      <c r="K16" s="37"/>
      <c r="L16" s="54"/>
      <c r="M16" s="42"/>
      <c r="N16" s="41"/>
      <c r="O16" s="41"/>
      <c r="P16" s="41"/>
      <c r="Q16" s="41"/>
      <c r="R16" s="41"/>
      <c r="S16" s="41"/>
      <c r="T16" s="47"/>
      <c r="U16" s="41"/>
      <c r="V16" s="37"/>
      <c r="W16" s="39"/>
      <c r="X16" s="37"/>
    </row>
    <row r="17" spans="1:24" x14ac:dyDescent="0.2">
      <c r="I17" s="11">
        <f>SUM(I2:I15)</f>
        <v>0</v>
      </c>
      <c r="L17" s="53">
        <f>SUM(L2:L15)</f>
        <v>0</v>
      </c>
      <c r="M17" s="34"/>
      <c r="N17" s="11">
        <f>SUM(N2:N15)</f>
        <v>725</v>
      </c>
      <c r="O17" s="11">
        <f>SUM(O2:O15)</f>
        <v>680.56999999999994</v>
      </c>
      <c r="P17" s="11">
        <f>SUM(P2:P15)</f>
        <v>0</v>
      </c>
      <c r="U17" s="11">
        <f>SUM(U2:U15)</f>
        <v>562.79999999999995</v>
      </c>
      <c r="V17" s="3"/>
      <c r="W17" s="2"/>
      <c r="X17" s="26"/>
    </row>
    <row r="18" spans="1:24" ht="36" x14ac:dyDescent="0.2">
      <c r="A18" s="58"/>
      <c r="B18" s="200" t="str">
        <f>B1</f>
        <v xml:space="preserve">Notes </v>
      </c>
      <c r="C18" s="198" t="str">
        <f t="shared" ref="C18:X18" si="3">C1</f>
        <v>Date Registered</v>
      </c>
      <c r="D18" s="199" t="str">
        <f>D1</f>
        <v>Entry TYPE</v>
      </c>
      <c r="E18" s="199" t="str">
        <f t="shared" si="3"/>
        <v>First Name</v>
      </c>
      <c r="F18" s="199" t="str">
        <f t="shared" si="3"/>
        <v>Last Name</v>
      </c>
      <c r="G18" s="199" t="str">
        <f t="shared" si="3"/>
        <v>Email</v>
      </c>
      <c r="H18" s="199" t="str">
        <f t="shared" si="3"/>
        <v>Phone</v>
      </c>
      <c r="I18" s="199" t="str">
        <f t="shared" si="3"/>
        <v>Electrical</v>
      </c>
      <c r="J18" s="199"/>
      <c r="K18" s="199" t="str">
        <f t="shared" si="3"/>
        <v xml:space="preserve">Vehicles </v>
      </c>
      <c r="L18" s="199" t="str">
        <f t="shared" si="3"/>
        <v>Box Checked</v>
      </c>
      <c r="M18" s="199" t="str">
        <f t="shared" si="3"/>
        <v>Pay TYPE</v>
      </c>
      <c r="N18" s="199" t="str">
        <f t="shared" si="3"/>
        <v>Charged</v>
      </c>
      <c r="O18" s="199" t="str">
        <f t="shared" ref="O18" si="4">O1</f>
        <v>Received</v>
      </c>
      <c r="P18" s="199" t="str">
        <f>S1</f>
        <v>Bank Fee</v>
      </c>
      <c r="Q18" s="199"/>
      <c r="R18" s="199"/>
      <c r="S18" s="199"/>
      <c r="T18" s="199" t="str">
        <f t="shared" si="3"/>
        <v>% Bank Fee</v>
      </c>
      <c r="U18" s="199" t="str">
        <f t="shared" si="3"/>
        <v>Deposit to the bank</v>
      </c>
      <c r="V18" s="199" t="str">
        <f t="shared" si="3"/>
        <v>Paid by who</v>
      </c>
      <c r="W18" s="199" t="str">
        <f t="shared" si="3"/>
        <v>Registered At</v>
      </c>
      <c r="X18" s="199" t="str">
        <f t="shared" si="3"/>
        <v>PAID?</v>
      </c>
    </row>
    <row r="26" spans="1:24" x14ac:dyDescent="0.2">
      <c r="V26" s="95">
        <v>50</v>
      </c>
      <c r="W26" s="6">
        <f>COUNTIF(N2:N15,50)</f>
        <v>0</v>
      </c>
    </row>
    <row r="27" spans="1:24" x14ac:dyDescent="0.2">
      <c r="V27" s="95">
        <v>100</v>
      </c>
      <c r="W27" s="6">
        <f>COUNTIF(N2:N15,100)</f>
        <v>7</v>
      </c>
    </row>
    <row r="28" spans="1:24" x14ac:dyDescent="0.2">
      <c r="V28" s="6">
        <v>300</v>
      </c>
      <c r="W28" s="6">
        <f>COUNTIF(N2:N15,300)</f>
        <v>0</v>
      </c>
    </row>
    <row r="29" spans="1:24" x14ac:dyDescent="0.2">
      <c r="V29" s="6">
        <v>350</v>
      </c>
      <c r="W29" s="6">
        <f>COUNTIF(N2:N15,350)</f>
        <v>0</v>
      </c>
    </row>
    <row r="30" spans="1:24" x14ac:dyDescent="0.2">
      <c r="V30" s="95">
        <v>400</v>
      </c>
      <c r="W30" s="6">
        <f>COUNTIF(N2:N15,400)</f>
        <v>0</v>
      </c>
    </row>
    <row r="31" spans="1:24" x14ac:dyDescent="0.2">
      <c r="V31" s="95">
        <v>500</v>
      </c>
      <c r="W31" s="6">
        <f>COUNTIF(N2:N15,500)</f>
        <v>0</v>
      </c>
    </row>
    <row r="32" spans="1:24" x14ac:dyDescent="0.2">
      <c r="V32" s="6">
        <v>0</v>
      </c>
      <c r="W32" s="6">
        <f>COUNTIF(N2:N15,0)</f>
        <v>0</v>
      </c>
    </row>
    <row r="33" spans="22:23" x14ac:dyDescent="0.2">
      <c r="V33" s="96" t="s">
        <v>21</v>
      </c>
      <c r="W33" s="6">
        <f>COUNTIF(N2:N15,"")</f>
        <v>6</v>
      </c>
    </row>
    <row r="34" spans="22:23" x14ac:dyDescent="0.2">
      <c r="V34" s="6" t="s">
        <v>22</v>
      </c>
      <c r="W34" s="6">
        <f>SUM(W26:W33)</f>
        <v>13</v>
      </c>
    </row>
  </sheetData>
  <sortState xmlns:xlrd2="http://schemas.microsoft.com/office/spreadsheetml/2017/richdata2" ref="A2:X10">
    <sortCondition ref="C2:C10"/>
  </sortState>
  <dataValidations count="5">
    <dataValidation type="list" allowBlank="1" showInputMessage="1" showErrorMessage="1" sqref="W8 W11:W15 W4" xr:uid="{F3B835F5-D51A-4647-AEE7-1BA4E950F458}">
      <formula1>$AB$2:$AB$5</formula1>
    </dataValidation>
    <dataValidation type="list" allowBlank="1" showInputMessage="1" showErrorMessage="1" sqref="D2:D15" xr:uid="{A7DE6006-5332-4CE6-8361-45D3E65302A8}">
      <formula1>$Z$2:$Z$8</formula1>
    </dataValidation>
    <dataValidation type="list" allowBlank="1" showInputMessage="1" showErrorMessage="1" sqref="M2:M15" xr:uid="{25AA75BB-4E40-47D7-A920-F488AB516AA1}">
      <formula1>$AA$2:$AA$7</formula1>
    </dataValidation>
    <dataValidation type="list" allowBlank="1" showInputMessage="1" showErrorMessage="1" sqref="W9:W10 W2 W5:W6" xr:uid="{26AAB76C-333B-40FF-9B98-84AA8DDD9630}">
      <formula1>$AB$2:$AB$6</formula1>
    </dataValidation>
    <dataValidation type="list" allowBlank="1" showInputMessage="1" showErrorMessage="1" sqref="W7 W3" xr:uid="{A407F6A0-E43C-487A-BDCC-F013C9F82CE5}">
      <formula1>$AB$2:$AB11</formula1>
    </dataValidation>
  </dataValidations>
  <hyperlinks>
    <hyperlink ref="G9" r:id="rId1" xr:uid="{F72C855A-1157-43B5-A806-52BA3BF1CAF7}"/>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B3FBD-5A4F-4770-98B9-F5371FA4F263}">
  <dimension ref="A6:AD129"/>
  <sheetViews>
    <sheetView showZeros="0" topLeftCell="K1" zoomScale="115" zoomScaleNormal="115" workbookViewId="0">
      <selection activeCell="P14" sqref="P14"/>
    </sheetView>
  </sheetViews>
  <sheetFormatPr defaultRowHeight="15" x14ac:dyDescent="0.2"/>
  <cols>
    <col min="2" max="2" width="49.44140625" customWidth="1"/>
    <col min="3" max="3" width="13.109375" style="152" customWidth="1"/>
    <col min="4" max="4" width="40.109375" customWidth="1"/>
    <col min="5" max="5" width="15.88671875" customWidth="1"/>
    <col min="6" max="6" width="13.88671875" customWidth="1"/>
    <col min="7" max="7" width="34.109375" customWidth="1"/>
    <col min="8" max="8" width="44.33203125" style="153" customWidth="1"/>
    <col min="9" max="9" width="19.109375" style="153" customWidth="1"/>
    <col min="10" max="10" width="17.5546875" customWidth="1"/>
    <col min="11" max="11" width="14.88671875" customWidth="1"/>
    <col min="12" max="12" width="22.88671875" customWidth="1"/>
    <col min="13" max="13" width="29.88671875" customWidth="1"/>
    <col min="14" max="14" width="18.109375" customWidth="1"/>
    <col min="15" max="15" width="13.88671875" style="154" customWidth="1"/>
    <col min="16" max="16" width="9" style="154" bestFit="1" customWidth="1"/>
    <col min="17" max="17" width="28.44140625" style="154" customWidth="1"/>
    <col min="18" max="18" width="21.88671875" style="155" customWidth="1"/>
    <col min="19" max="19" width="13.88671875" style="154" customWidth="1"/>
    <col min="20" max="20" width="22.109375" customWidth="1"/>
    <col min="21" max="21" width="20.109375" customWidth="1"/>
    <col min="22" max="22" width="17.109375" customWidth="1"/>
    <col min="23" max="23" width="16.5546875" customWidth="1"/>
    <col min="24" max="24" width="16.88671875" customWidth="1"/>
    <col min="25" max="25" width="16.109375" customWidth="1"/>
    <col min="26" max="26" width="15.5546875" customWidth="1"/>
    <col min="27" max="27" width="26.88671875" customWidth="1"/>
    <col min="28" max="28" width="19.109375" customWidth="1"/>
    <col min="29" max="29" width="15.88671875" customWidth="1"/>
    <col min="30" max="30" width="11" customWidth="1"/>
  </cols>
  <sheetData>
    <row r="6" spans="1:30" ht="36" x14ac:dyDescent="0.25">
      <c r="A6" s="246"/>
      <c r="B6" s="247" t="s">
        <v>305</v>
      </c>
      <c r="C6" s="248" t="s">
        <v>12</v>
      </c>
      <c r="D6" s="247" t="s">
        <v>18</v>
      </c>
      <c r="E6" s="247" t="s">
        <v>2</v>
      </c>
      <c r="F6" s="24" t="s">
        <v>49</v>
      </c>
      <c r="G6" s="24" t="s">
        <v>50</v>
      </c>
      <c r="H6" s="24" t="s">
        <v>28</v>
      </c>
      <c r="I6" s="249" t="s">
        <v>51</v>
      </c>
      <c r="J6" s="24" t="s">
        <v>313</v>
      </c>
      <c r="K6" s="250"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2" t="s">
        <v>813</v>
      </c>
      <c r="Z6" s="252" t="s">
        <v>418</v>
      </c>
      <c r="AA6" s="253" t="s">
        <v>814</v>
      </c>
      <c r="AB6" s="24" t="s">
        <v>15</v>
      </c>
      <c r="AC6" s="251" t="s">
        <v>10</v>
      </c>
      <c r="AD6" s="254" t="s">
        <v>62</v>
      </c>
    </row>
    <row r="7" spans="1:30" ht="18" x14ac:dyDescent="0.25">
      <c r="B7" s="156" t="str">
        <f>IF('Parade Entries'!$G7="Charity",'Parade Entries'!B7,"")</f>
        <v/>
      </c>
      <c r="C7" s="233" t="str">
        <f>IF('Parade Entries'!$G7="Charity",'Parade Entries'!E7,"")</f>
        <v/>
      </c>
      <c r="D7" s="233" t="str">
        <f>IF('Parade Entries'!$G7="Charity",'Parade Entries'!F7,"")</f>
        <v/>
      </c>
      <c r="E7" s="233" t="str">
        <f>IF('Parade Entries'!$G7="Charity",'Parade Entries'!G7,"")</f>
        <v/>
      </c>
      <c r="F7" s="233" t="str">
        <f>IF('Parade Entries'!$G7="Charity",'Parade Entries'!H7,"")</f>
        <v/>
      </c>
      <c r="G7" s="233" t="str">
        <f>IF('Parade Entries'!$G7="Charity",'Parade Entries'!I7,"")</f>
        <v/>
      </c>
      <c r="H7" s="233" t="str">
        <f>IF('Parade Entries'!$G7="Charity",'Parade Entries'!J7,"")</f>
        <v/>
      </c>
      <c r="I7" s="268" t="str">
        <f>IF('Parade Entries'!$G7="Charity",'Parade Entries'!K7,"")</f>
        <v/>
      </c>
      <c r="J7" s="233" t="str">
        <f>IF('Parade Entries'!$G7="Charity",'Parade Entries'!L7,"")</f>
        <v/>
      </c>
      <c r="K7" s="269" t="str">
        <f>IF('Parade Entries'!$G7="Charity",'Parade Entries'!M7,"")</f>
        <v/>
      </c>
      <c r="L7" s="233" t="str">
        <f>IF('Parade Entries'!$G7="Charity",'Parade Entries'!N7,"")</f>
        <v/>
      </c>
      <c r="M7" s="269" t="str">
        <f>IF('Parade Entries'!$G7="Charity",'Parade Entries'!O7,"")</f>
        <v/>
      </c>
      <c r="N7" s="233" t="str">
        <f>IF('Parade Entries'!$G7="Charity",'Parade Entries'!P7,"")</f>
        <v/>
      </c>
      <c r="O7" s="269" t="str">
        <f>IF('Parade Entries'!$G7="Charity",'Parade Entries'!Q7,"")</f>
        <v/>
      </c>
      <c r="P7" s="269" t="str">
        <f>IF('Parade Entries'!$G7="Charity",'Parade Entries'!R7,"")</f>
        <v/>
      </c>
      <c r="Q7" s="233" t="str">
        <f>IF('Parade Entries'!$G7="Charity",'Parade Entries'!S7,"")</f>
        <v/>
      </c>
      <c r="R7" s="233" t="str">
        <f>IF('Parade Entries'!$G7="Charity",'Parade Entries'!T7,"")</f>
        <v/>
      </c>
      <c r="S7" s="270" t="str">
        <f>IF('Parade Entries'!$G7="Charity",'Parade Entries'!U7,"")</f>
        <v/>
      </c>
      <c r="T7" s="270" t="str">
        <f>IF('Parade Entries'!$G7="Charity",'Parade Entries'!W7,"")</f>
        <v/>
      </c>
      <c r="U7" s="270" t="str">
        <f>IF('Parade Entries'!$G7="Charity",'Parade Entries'!X7,"")</f>
        <v/>
      </c>
      <c r="V7" s="270" t="str">
        <f>IF('Parade Entries'!$G7="Charity",'Parade Entries'!V7,"")</f>
        <v/>
      </c>
      <c r="W7" s="273" t="str">
        <f>IF('Parade Entries'!$G7="Charity",'Parade Entries'!Y7,"")</f>
        <v/>
      </c>
      <c r="X7" s="270" t="str">
        <f>IF('Parade Entries'!$G7="Charity",'Parade Entries'!Z7,"")</f>
        <v/>
      </c>
      <c r="Y7" s="273" t="str">
        <f>IF('Parade Entries'!$G7="Charity",'Parade Entries'!AA7,"")</f>
        <v/>
      </c>
      <c r="Z7" s="270" t="str">
        <f>IF('Parade Entries'!$G7="Charity",'Parade Entries'!AB7,"")</f>
        <v/>
      </c>
      <c r="AA7" s="273" t="str">
        <f>IF('Parade Entries'!$G7="Charity",'Parade Entries'!AC7,"")</f>
        <v/>
      </c>
      <c r="AB7" s="233" t="str">
        <f>IF('Parade Entries'!$G7="Charity",'Parade Entries'!AD7,"")</f>
        <v/>
      </c>
      <c r="AC7" s="233" t="str">
        <f>IF('Parade Entries'!$G7="Charity",'Parade Entries'!AE7,"")</f>
        <v/>
      </c>
      <c r="AD7" s="233" t="str">
        <f>IF('Parade Entries'!$G7="Charity",'Parade Entries'!AF7,"")</f>
        <v/>
      </c>
    </row>
    <row r="8" spans="1:30" ht="18" x14ac:dyDescent="0.25">
      <c r="B8" s="156" t="str">
        <f>IF('Parade Entries'!$G8="Charity",'Parade Entries'!B8,"")</f>
        <v/>
      </c>
      <c r="C8" s="233" t="str">
        <f>IF('Parade Entries'!$G8="Charity",'Parade Entries'!E8,"")</f>
        <v/>
      </c>
      <c r="D8" s="233" t="str">
        <f>IF('Parade Entries'!$G8="Charity",'Parade Entries'!F8,"")</f>
        <v/>
      </c>
      <c r="E8" s="233" t="str">
        <f>IF('Parade Entries'!$G8="Charity",'Parade Entries'!G8,"")</f>
        <v/>
      </c>
      <c r="F8" s="233" t="str">
        <f>IF('Parade Entries'!$G8="Charity",'Parade Entries'!H8,"")</f>
        <v/>
      </c>
      <c r="G8" s="233" t="str">
        <f>IF('Parade Entries'!$G8="Charity",'Parade Entries'!I8,"")</f>
        <v/>
      </c>
      <c r="H8" s="233" t="str">
        <f>IF('Parade Entries'!$G8="Charity",'Parade Entries'!J8,"")</f>
        <v/>
      </c>
      <c r="I8" s="268" t="str">
        <f>IF('Parade Entries'!$G8="Charity",'Parade Entries'!K8,"")</f>
        <v/>
      </c>
      <c r="J8" s="233" t="str">
        <f>IF('Parade Entries'!$G8="Charity",'Parade Entries'!L8,"")</f>
        <v/>
      </c>
      <c r="K8" s="269" t="str">
        <f>IF('Parade Entries'!$G8="Charity",'Parade Entries'!M8,"")</f>
        <v/>
      </c>
      <c r="L8" s="233" t="str">
        <f>IF('Parade Entries'!$G8="Charity",'Parade Entries'!N8,"")</f>
        <v/>
      </c>
      <c r="M8" s="269" t="str">
        <f>IF('Parade Entries'!$G8="Charity",'Parade Entries'!O8,"")</f>
        <v/>
      </c>
      <c r="N8" s="233" t="str">
        <f>IF('Parade Entries'!$G8="Charity",'Parade Entries'!P8,"")</f>
        <v/>
      </c>
      <c r="O8" s="269" t="str">
        <f>IF('Parade Entries'!$G8="Charity",'Parade Entries'!Q8,"")</f>
        <v/>
      </c>
      <c r="P8" s="269" t="str">
        <f>IF('Parade Entries'!$G8="Charity",'Parade Entries'!R8,"")</f>
        <v/>
      </c>
      <c r="Q8" s="233" t="str">
        <f>IF('Parade Entries'!$G8="Charity",'Parade Entries'!S8,"")</f>
        <v/>
      </c>
      <c r="R8" s="233" t="str">
        <f>IF('Parade Entries'!$G8="Charity",'Parade Entries'!T8,"")</f>
        <v/>
      </c>
      <c r="S8" s="270" t="str">
        <f>IF('Parade Entries'!$G8="Charity",'Parade Entries'!U8,"")</f>
        <v/>
      </c>
      <c r="T8" s="270" t="str">
        <f>IF('Parade Entries'!$G8="Charity",'Parade Entries'!W8,"")</f>
        <v/>
      </c>
      <c r="U8" s="270" t="str">
        <f>IF('Parade Entries'!$G8="Charity",'Parade Entries'!X8,"")</f>
        <v/>
      </c>
      <c r="V8" s="270" t="str">
        <f>IF('Parade Entries'!$G8="Charity",'Parade Entries'!V8,"")</f>
        <v/>
      </c>
      <c r="W8" s="273" t="str">
        <f>IF('Parade Entries'!$G8="Charity",'Parade Entries'!Y8,"")</f>
        <v/>
      </c>
      <c r="X8" s="270" t="str">
        <f>IF('Parade Entries'!$G8="Charity",'Parade Entries'!Z8,"")</f>
        <v/>
      </c>
      <c r="Y8" s="273" t="str">
        <f>IF('Parade Entries'!$G8="Charity",'Parade Entries'!AA8,"")</f>
        <v/>
      </c>
      <c r="Z8" s="270" t="str">
        <f>IF('Parade Entries'!$G8="Charity",'Parade Entries'!AB8,"")</f>
        <v/>
      </c>
      <c r="AA8" s="273" t="str">
        <f>IF('Parade Entries'!$G8="Charity",'Parade Entries'!AC8,"")</f>
        <v/>
      </c>
      <c r="AB8" s="233" t="str">
        <f>IF('Parade Entries'!$G8="Charity",'Parade Entries'!AD8,"")</f>
        <v/>
      </c>
      <c r="AC8" s="233" t="str">
        <f>IF('Parade Entries'!$G8="Charity",'Parade Entries'!AE8,"")</f>
        <v/>
      </c>
      <c r="AD8" s="233" t="str">
        <f>IF('Parade Entries'!$G8="Charity",'Parade Entries'!AF8,"")</f>
        <v/>
      </c>
    </row>
    <row r="9" spans="1:30" ht="18" x14ac:dyDescent="0.25">
      <c r="B9" s="156" t="str">
        <f>IF('Parade Entries'!$G10="Charity",'Parade Entries'!B10,"")</f>
        <v/>
      </c>
      <c r="C9" s="233" t="str">
        <f>IF('Parade Entries'!$G10="Charity",'Parade Entries'!E10,"")</f>
        <v/>
      </c>
      <c r="D9" s="233" t="str">
        <f>IF('Parade Entries'!$G10="Charity",'Parade Entries'!F10,"")</f>
        <v/>
      </c>
      <c r="E9" s="233" t="str">
        <f>IF('Parade Entries'!$G10="Charity",'Parade Entries'!G10,"")</f>
        <v/>
      </c>
      <c r="F9" s="233" t="str">
        <f>IF('Parade Entries'!$G10="Charity",'Parade Entries'!H10,"")</f>
        <v/>
      </c>
      <c r="G9" s="233" t="str">
        <f>IF('Parade Entries'!$G10="Charity",'Parade Entries'!I10,"")</f>
        <v/>
      </c>
      <c r="H9" s="233" t="str">
        <f>IF('Parade Entries'!$G10="Charity",'Parade Entries'!J10,"")</f>
        <v/>
      </c>
      <c r="I9" s="268" t="str">
        <f>IF('Parade Entries'!$G10="Charity",'Parade Entries'!K10,"")</f>
        <v/>
      </c>
      <c r="J9" s="233" t="str">
        <f>IF('Parade Entries'!$G10="Charity",'Parade Entries'!L10,"")</f>
        <v/>
      </c>
      <c r="K9" s="269" t="str">
        <f>IF('Parade Entries'!$G10="Charity",'Parade Entries'!M10,"")</f>
        <v/>
      </c>
      <c r="L9" s="233" t="str">
        <f>IF('Parade Entries'!$G10="Charity",'Parade Entries'!N10,"")</f>
        <v/>
      </c>
      <c r="M9" s="269" t="str">
        <f>IF('Parade Entries'!$G10="Charity",'Parade Entries'!O10,"")</f>
        <v/>
      </c>
      <c r="N9" s="233" t="str">
        <f>IF('Parade Entries'!$G10="Charity",'Parade Entries'!P10,"")</f>
        <v/>
      </c>
      <c r="O9" s="269" t="str">
        <f>IF('Parade Entries'!$G10="Charity",'Parade Entries'!Q10,"")</f>
        <v/>
      </c>
      <c r="P9" s="269" t="str">
        <f>IF('Parade Entries'!$G10="Charity",'Parade Entries'!R10,"")</f>
        <v/>
      </c>
      <c r="Q9" s="233" t="str">
        <f>IF('Parade Entries'!$G10="Charity",'Parade Entries'!S10,"")</f>
        <v/>
      </c>
      <c r="R9" s="233" t="str">
        <f>IF('Parade Entries'!$G10="Charity",'Parade Entries'!T10,"")</f>
        <v/>
      </c>
      <c r="S9" s="270" t="str">
        <f>IF('Parade Entries'!$G10="Charity",'Parade Entries'!U10,"")</f>
        <v/>
      </c>
      <c r="T9" s="270" t="str">
        <f>IF('Parade Entries'!$G10="Charity",'Parade Entries'!W10,"")</f>
        <v/>
      </c>
      <c r="U9" s="270" t="str">
        <f>IF('Parade Entries'!$G10="Charity",'Parade Entries'!X10,"")</f>
        <v/>
      </c>
      <c r="V9" s="270" t="str">
        <f>IF('Parade Entries'!$G10="Charity",'Parade Entries'!V10,"")</f>
        <v/>
      </c>
      <c r="W9" s="273" t="str">
        <f>IF('Parade Entries'!$G10="Charity",'Parade Entries'!Y10,"")</f>
        <v/>
      </c>
      <c r="X9" s="270" t="str">
        <f>IF('Parade Entries'!$G10="Charity",'Parade Entries'!Z10,"")</f>
        <v/>
      </c>
      <c r="Y9" s="273" t="str">
        <f>IF('Parade Entries'!$G10="Charity",'Parade Entries'!AA10,"")</f>
        <v/>
      </c>
      <c r="Z9" s="270" t="str">
        <f>IF('Parade Entries'!$G10="Charity",'Parade Entries'!AB10,"")</f>
        <v/>
      </c>
      <c r="AA9" s="273" t="str">
        <f>IF('Parade Entries'!$G10="Charity",'Parade Entries'!AC10,"")</f>
        <v/>
      </c>
      <c r="AB9" s="233" t="str">
        <f>IF('Parade Entries'!$G10="Charity",'Parade Entries'!AD10,"")</f>
        <v/>
      </c>
      <c r="AC9" s="233" t="str">
        <f>IF('Parade Entries'!$G10="Charity",'Parade Entries'!AE10,"")</f>
        <v/>
      </c>
      <c r="AD9" s="233" t="str">
        <f>IF('Parade Entries'!$G10="Charity",'Parade Entries'!AF10,"")</f>
        <v/>
      </c>
    </row>
    <row r="10" spans="1:30" ht="18" x14ac:dyDescent="0.25">
      <c r="B10" s="156" t="str">
        <f>IF('Parade Entries'!$G11="Charity",'Parade Entries'!B11,"")</f>
        <v/>
      </c>
      <c r="C10" s="233" t="str">
        <f>IF('Parade Entries'!$G11="Charity",'Parade Entries'!E11,"")</f>
        <v/>
      </c>
      <c r="D10" s="233" t="str">
        <f>IF('Parade Entries'!$G11="Charity",'Parade Entries'!F11,"")</f>
        <v/>
      </c>
      <c r="E10" s="233" t="str">
        <f>IF('Parade Entries'!$G11="Charity",'Parade Entries'!G11,"")</f>
        <v/>
      </c>
      <c r="F10" s="233" t="str">
        <f>IF('Parade Entries'!$G11="Charity",'Parade Entries'!H11,"")</f>
        <v/>
      </c>
      <c r="G10" s="233" t="str">
        <f>IF('Parade Entries'!$G11="Charity",'Parade Entries'!I11,"")</f>
        <v/>
      </c>
      <c r="H10" s="233" t="str">
        <f>IF('Parade Entries'!$G11="Charity",'Parade Entries'!J11,"")</f>
        <v/>
      </c>
      <c r="I10" s="268" t="str">
        <f>IF('Parade Entries'!$G11="Charity",'Parade Entries'!K11,"")</f>
        <v/>
      </c>
      <c r="J10" s="233" t="str">
        <f>IF('Parade Entries'!$G11="Charity",'Parade Entries'!L11,"")</f>
        <v/>
      </c>
      <c r="K10" s="269" t="str">
        <f>IF('Parade Entries'!$G11="Charity",'Parade Entries'!M11,"")</f>
        <v/>
      </c>
      <c r="L10" s="233" t="str">
        <f>IF('Parade Entries'!$G11="Charity",'Parade Entries'!N11,"")</f>
        <v/>
      </c>
      <c r="M10" s="269" t="str">
        <f>IF('Parade Entries'!$G11="Charity",'Parade Entries'!O11,"")</f>
        <v/>
      </c>
      <c r="N10" s="233" t="str">
        <f>IF('Parade Entries'!$G11="Charity",'Parade Entries'!P11,"")</f>
        <v/>
      </c>
      <c r="O10" s="269" t="str">
        <f>IF('Parade Entries'!$G11="Charity",'Parade Entries'!Q11,"")</f>
        <v/>
      </c>
      <c r="P10" s="269" t="str">
        <f>IF('Parade Entries'!$G11="Charity",'Parade Entries'!R11,"")</f>
        <v/>
      </c>
      <c r="Q10" s="233" t="str">
        <f>IF('Parade Entries'!$G11="Charity",'Parade Entries'!S11,"")</f>
        <v/>
      </c>
      <c r="R10" s="233" t="str">
        <f>IF('Parade Entries'!$G11="Charity",'Parade Entries'!T11,"")</f>
        <v/>
      </c>
      <c r="S10" s="270" t="str">
        <f>IF('Parade Entries'!$G11="Charity",'Parade Entries'!U11,"")</f>
        <v/>
      </c>
      <c r="T10" s="270" t="str">
        <f>IF('Parade Entries'!$G11="Charity",'Parade Entries'!W11,"")</f>
        <v/>
      </c>
      <c r="U10" s="270" t="str">
        <f>IF('Parade Entries'!$G11="Charity",'Parade Entries'!X11,"")</f>
        <v/>
      </c>
      <c r="V10" s="270" t="str">
        <f>IF('Parade Entries'!$G11="Charity",'Parade Entries'!V11,"")</f>
        <v/>
      </c>
      <c r="W10" s="273" t="str">
        <f>IF('Parade Entries'!$G11="Charity",'Parade Entries'!Y11,"")</f>
        <v/>
      </c>
      <c r="X10" s="270" t="str">
        <f>IF('Parade Entries'!$G11="Charity",'Parade Entries'!Z11,"")</f>
        <v/>
      </c>
      <c r="Y10" s="273" t="str">
        <f>IF('Parade Entries'!$G11="Charity",'Parade Entries'!AA11,"")</f>
        <v/>
      </c>
      <c r="Z10" s="270" t="str">
        <f>IF('Parade Entries'!$G11="Charity",'Parade Entries'!AB11,"")</f>
        <v/>
      </c>
      <c r="AA10" s="273" t="str">
        <f>IF('Parade Entries'!$G11="Charity",'Parade Entries'!AC11,"")</f>
        <v/>
      </c>
      <c r="AB10" s="233" t="str">
        <f>IF('Parade Entries'!$G11="Charity",'Parade Entries'!AD11,"")</f>
        <v/>
      </c>
      <c r="AC10" s="233" t="str">
        <f>IF('Parade Entries'!$G11="Charity",'Parade Entries'!AE11,"")</f>
        <v/>
      </c>
      <c r="AD10" s="233" t="str">
        <f>IF('Parade Entries'!$G11="Charity",'Parade Entries'!AF11,"")</f>
        <v/>
      </c>
    </row>
    <row r="11" spans="1:30" ht="18" x14ac:dyDescent="0.25">
      <c r="B11" s="156" t="str">
        <f>IF('Parade Entries'!$G12="Charity",'Parade Entries'!B12,"")</f>
        <v/>
      </c>
      <c r="C11" s="233" t="str">
        <f>IF('Parade Entries'!$G12="Charity",'Parade Entries'!E12,"")</f>
        <v/>
      </c>
      <c r="D11" s="233" t="str">
        <f>IF('Parade Entries'!$G12="Charity",'Parade Entries'!F12,"")</f>
        <v/>
      </c>
      <c r="E11" s="233" t="str">
        <f>IF('Parade Entries'!$G12="Charity",'Parade Entries'!G12,"")</f>
        <v/>
      </c>
      <c r="F11" s="233" t="str">
        <f>IF('Parade Entries'!$G12="Charity",'Parade Entries'!H12,"")</f>
        <v/>
      </c>
      <c r="G11" s="233" t="str">
        <f>IF('Parade Entries'!$G12="Charity",'Parade Entries'!I12,"")</f>
        <v/>
      </c>
      <c r="H11" s="233" t="str">
        <f>IF('Parade Entries'!$G12="Charity",'Parade Entries'!J12,"")</f>
        <v/>
      </c>
      <c r="I11" s="268" t="str">
        <f>IF('Parade Entries'!$G12="Charity",'Parade Entries'!K12,"")</f>
        <v/>
      </c>
      <c r="J11" s="233" t="str">
        <f>IF('Parade Entries'!$G12="Charity",'Parade Entries'!L12,"")</f>
        <v/>
      </c>
      <c r="K11" s="269" t="str">
        <f>IF('Parade Entries'!$G12="Charity",'Parade Entries'!M12,"")</f>
        <v/>
      </c>
      <c r="L11" s="233" t="str">
        <f>IF('Parade Entries'!$G12="Charity",'Parade Entries'!N12,"")</f>
        <v/>
      </c>
      <c r="M11" s="269" t="str">
        <f>IF('Parade Entries'!$G12="Charity",'Parade Entries'!O12,"")</f>
        <v/>
      </c>
      <c r="N11" s="233" t="str">
        <f>IF('Parade Entries'!$G12="Charity",'Parade Entries'!P12,"")</f>
        <v/>
      </c>
      <c r="O11" s="269" t="str">
        <f>IF('Parade Entries'!$G12="Charity",'Parade Entries'!Q12,"")</f>
        <v/>
      </c>
      <c r="P11" s="269" t="str">
        <f>IF('Parade Entries'!$G12="Charity",'Parade Entries'!R12,"")</f>
        <v/>
      </c>
      <c r="Q11" s="233" t="str">
        <f>IF('Parade Entries'!$G12="Charity",'Parade Entries'!S12,"")</f>
        <v/>
      </c>
      <c r="R11" s="233" t="str">
        <f>IF('Parade Entries'!$G12="Charity",'Parade Entries'!T12,"")</f>
        <v/>
      </c>
      <c r="S11" s="270" t="str">
        <f>IF('Parade Entries'!$G12="Charity",'Parade Entries'!U12,"")</f>
        <v/>
      </c>
      <c r="T11" s="270" t="str">
        <f>IF('Parade Entries'!$G12="Charity",'Parade Entries'!W12,"")</f>
        <v/>
      </c>
      <c r="U11" s="270" t="str">
        <f>IF('Parade Entries'!$G12="Charity",'Parade Entries'!X12,"")</f>
        <v/>
      </c>
      <c r="V11" s="270" t="str">
        <f>IF('Parade Entries'!$G12="Charity",'Parade Entries'!V12,"")</f>
        <v/>
      </c>
      <c r="W11" s="273" t="str">
        <f>IF('Parade Entries'!$G12="Charity",'Parade Entries'!Y12,"")</f>
        <v/>
      </c>
      <c r="X11" s="270" t="str">
        <f>IF('Parade Entries'!$G12="Charity",'Parade Entries'!Z12,"")</f>
        <v/>
      </c>
      <c r="Y11" s="273" t="str">
        <f>IF('Parade Entries'!$G12="Charity",'Parade Entries'!AA12,"")</f>
        <v/>
      </c>
      <c r="Z11" s="270" t="str">
        <f>IF('Parade Entries'!$G12="Charity",'Parade Entries'!AB12,"")</f>
        <v/>
      </c>
      <c r="AA11" s="273" t="str">
        <f>IF('Parade Entries'!$G12="Charity",'Parade Entries'!AC12,"")</f>
        <v/>
      </c>
      <c r="AB11" s="233" t="str">
        <f>IF('Parade Entries'!$G12="Charity",'Parade Entries'!AD12,"")</f>
        <v/>
      </c>
      <c r="AC11" s="233" t="str">
        <f>IF('Parade Entries'!$G12="Charity",'Parade Entries'!AE12,"")</f>
        <v/>
      </c>
      <c r="AD11" s="233" t="str">
        <f>IF('Parade Entries'!$G12="Charity",'Parade Entries'!AF12,"")</f>
        <v/>
      </c>
    </row>
    <row r="12" spans="1:30" ht="18" x14ac:dyDescent="0.25">
      <c r="B12" s="156" t="str">
        <f>IF('Parade Entries'!$G13="Charity",'Parade Entries'!B13,"")</f>
        <v/>
      </c>
      <c r="C12" s="233" t="str">
        <f>IF('Parade Entries'!$G13="Charity",'Parade Entries'!E13,"")</f>
        <v/>
      </c>
      <c r="D12" s="233" t="str">
        <f>IF('Parade Entries'!$G13="Charity",'Parade Entries'!F13,"")</f>
        <v/>
      </c>
      <c r="E12" s="233" t="str">
        <f>IF('Parade Entries'!$G13="Charity",'Parade Entries'!G13,"")</f>
        <v/>
      </c>
      <c r="F12" s="233" t="str">
        <f>IF('Parade Entries'!$G13="Charity",'Parade Entries'!H13,"")</f>
        <v/>
      </c>
      <c r="G12" s="233" t="str">
        <f>IF('Parade Entries'!$G13="Charity",'Parade Entries'!I13,"")</f>
        <v/>
      </c>
      <c r="H12" s="233" t="str">
        <f>IF('Parade Entries'!$G13="Charity",'Parade Entries'!J13,"")</f>
        <v/>
      </c>
      <c r="I12" s="268" t="str">
        <f>IF('Parade Entries'!$G13="Charity",'Parade Entries'!K13,"")</f>
        <v/>
      </c>
      <c r="J12" s="233" t="str">
        <f>IF('Parade Entries'!$G13="Charity",'Parade Entries'!L13,"")</f>
        <v/>
      </c>
      <c r="K12" s="269" t="str">
        <f>IF('Parade Entries'!$G13="Charity",'Parade Entries'!M13,"")</f>
        <v/>
      </c>
      <c r="L12" s="233" t="str">
        <f>IF('Parade Entries'!$G13="Charity",'Parade Entries'!N13,"")</f>
        <v/>
      </c>
      <c r="M12" s="269" t="str">
        <f>IF('Parade Entries'!$G13="Charity",'Parade Entries'!O13,"")</f>
        <v/>
      </c>
      <c r="N12" s="233" t="str">
        <f>IF('Parade Entries'!$G13="Charity",'Parade Entries'!P13,"")</f>
        <v/>
      </c>
      <c r="O12" s="269" t="str">
        <f>IF('Parade Entries'!$G13="Charity",'Parade Entries'!Q13,"")</f>
        <v/>
      </c>
      <c r="P12" s="269" t="str">
        <f>IF('Parade Entries'!$G13="Charity",'Parade Entries'!R13,"")</f>
        <v/>
      </c>
      <c r="Q12" s="233" t="str">
        <f>IF('Parade Entries'!$G13="Charity",'Parade Entries'!S13,"")</f>
        <v/>
      </c>
      <c r="R12" s="233" t="str">
        <f>IF('Parade Entries'!$G13="Charity",'Parade Entries'!T13,"")</f>
        <v/>
      </c>
      <c r="S12" s="270" t="str">
        <f>IF('Parade Entries'!$G13="Charity",'Parade Entries'!U13,"")</f>
        <v/>
      </c>
      <c r="T12" s="270" t="str">
        <f>IF('Parade Entries'!$G13="Charity",'Parade Entries'!W13,"")</f>
        <v/>
      </c>
      <c r="U12" s="270" t="str">
        <f>IF('Parade Entries'!$G13="Charity",'Parade Entries'!X13,"")</f>
        <v/>
      </c>
      <c r="V12" s="270" t="str">
        <f>IF('Parade Entries'!$G13="Charity",'Parade Entries'!V13,"")</f>
        <v/>
      </c>
      <c r="W12" s="273" t="str">
        <f>IF('Parade Entries'!$G13="Charity",'Parade Entries'!Y13,"")</f>
        <v/>
      </c>
      <c r="X12" s="270" t="str">
        <f>IF('Parade Entries'!$G13="Charity",'Parade Entries'!Z13,"")</f>
        <v/>
      </c>
      <c r="Y12" s="273" t="str">
        <f>IF('Parade Entries'!$G13="Charity",'Parade Entries'!AA13,"")</f>
        <v/>
      </c>
      <c r="Z12" s="270" t="str">
        <f>IF('Parade Entries'!$G13="Charity",'Parade Entries'!AB13,"")</f>
        <v/>
      </c>
      <c r="AA12" s="273" t="str">
        <f>IF('Parade Entries'!$G13="Charity",'Parade Entries'!AC13,"")</f>
        <v/>
      </c>
      <c r="AB12" s="233" t="str">
        <f>IF('Parade Entries'!$G13="Charity",'Parade Entries'!AD13,"")</f>
        <v/>
      </c>
      <c r="AC12" s="233" t="str">
        <f>IF('Parade Entries'!$G13="Charity",'Parade Entries'!AE13,"")</f>
        <v/>
      </c>
      <c r="AD12" s="233" t="str">
        <f>IF('Parade Entries'!$G13="Charity",'Parade Entries'!AF13,"")</f>
        <v/>
      </c>
    </row>
    <row r="13" spans="1:30" ht="18" x14ac:dyDescent="0.25">
      <c r="B13" s="156" t="str">
        <f>IF('Parade Entries'!$G14="Charity",'Parade Entries'!B14,"")</f>
        <v/>
      </c>
      <c r="C13" s="233" t="str">
        <f>IF('Parade Entries'!$G14="Charity",'Parade Entries'!E14,"")</f>
        <v/>
      </c>
      <c r="D13" s="233" t="str">
        <f>IF('Parade Entries'!$G14="Charity",'Parade Entries'!F14,"")</f>
        <v/>
      </c>
      <c r="E13" s="233" t="str">
        <f>IF('Parade Entries'!$G14="Charity",'Parade Entries'!G14,"")</f>
        <v/>
      </c>
      <c r="F13" s="233" t="str">
        <f>IF('Parade Entries'!$G14="Charity",'Parade Entries'!H14,"")</f>
        <v/>
      </c>
      <c r="G13" s="233" t="str">
        <f>IF('Parade Entries'!$G14="Charity",'Parade Entries'!I14,"")</f>
        <v/>
      </c>
      <c r="H13" s="233" t="str">
        <f>IF('Parade Entries'!$G14="Charity",'Parade Entries'!J14,"")</f>
        <v/>
      </c>
      <c r="I13" s="268" t="str">
        <f>IF('Parade Entries'!$G14="Charity",'Parade Entries'!K14,"")</f>
        <v/>
      </c>
      <c r="J13" s="233" t="str">
        <f>IF('Parade Entries'!$G14="Charity",'Parade Entries'!L14,"")</f>
        <v/>
      </c>
      <c r="K13" s="269" t="str">
        <f>IF('Parade Entries'!$G14="Charity",'Parade Entries'!M14,"")</f>
        <v/>
      </c>
      <c r="L13" s="233" t="str">
        <f>IF('Parade Entries'!$G14="Charity",'Parade Entries'!N14,"")</f>
        <v/>
      </c>
      <c r="M13" s="269" t="str">
        <f>IF('Parade Entries'!$G14="Charity",'Parade Entries'!O14,"")</f>
        <v/>
      </c>
      <c r="N13" s="233" t="str">
        <f>IF('Parade Entries'!$G14="Charity",'Parade Entries'!P14,"")</f>
        <v/>
      </c>
      <c r="O13" s="269" t="str">
        <f>IF('Parade Entries'!$G14="Charity",'Parade Entries'!Q14,"")</f>
        <v/>
      </c>
      <c r="P13" s="269" t="str">
        <f>IF('Parade Entries'!$G14="Charity",'Parade Entries'!R14,"")</f>
        <v/>
      </c>
      <c r="Q13" s="233" t="str">
        <f>IF('Parade Entries'!$G14="Charity",'Parade Entries'!S14,"")</f>
        <v/>
      </c>
      <c r="R13" s="233" t="str">
        <f>IF('Parade Entries'!$G14="Charity",'Parade Entries'!T14,"")</f>
        <v/>
      </c>
      <c r="S13" s="270" t="str">
        <f>IF('Parade Entries'!$G14="Charity",'Parade Entries'!U14,"")</f>
        <v/>
      </c>
      <c r="T13" s="270" t="str">
        <f>IF('Parade Entries'!$G14="Charity",'Parade Entries'!W14,"")</f>
        <v/>
      </c>
      <c r="U13" s="270" t="str">
        <f>IF('Parade Entries'!$G14="Charity",'Parade Entries'!X14,"")</f>
        <v/>
      </c>
      <c r="V13" s="270" t="str">
        <f>IF('Parade Entries'!$G14="Charity",'Parade Entries'!V14,"")</f>
        <v/>
      </c>
      <c r="W13" s="273" t="str">
        <f>IF('Parade Entries'!$G14="Charity",'Parade Entries'!Y14,"")</f>
        <v/>
      </c>
      <c r="X13" s="270" t="str">
        <f>IF('Parade Entries'!$G14="Charity",'Parade Entries'!Z14,"")</f>
        <v/>
      </c>
      <c r="Y13" s="273" t="str">
        <f>IF('Parade Entries'!$G14="Charity",'Parade Entries'!AA14,"")</f>
        <v/>
      </c>
      <c r="Z13" s="270" t="str">
        <f>IF('Parade Entries'!$G14="Charity",'Parade Entries'!AB14,"")</f>
        <v/>
      </c>
      <c r="AA13" s="273" t="str">
        <f>IF('Parade Entries'!$G14="Charity",'Parade Entries'!AC14,"")</f>
        <v/>
      </c>
      <c r="AB13" s="233" t="str">
        <f>IF('Parade Entries'!$G14="Charity",'Parade Entries'!AD14,"")</f>
        <v/>
      </c>
      <c r="AC13" s="233" t="str">
        <f>IF('Parade Entries'!$G14="Charity",'Parade Entries'!AE14,"")</f>
        <v/>
      </c>
      <c r="AD13" s="233" t="str">
        <f>IF('Parade Entries'!$G14="Charity",'Parade Entries'!AF14,"")</f>
        <v/>
      </c>
    </row>
    <row r="14" spans="1:30" ht="18" x14ac:dyDescent="0.25">
      <c r="B14" s="156" t="str">
        <f>IF('Parade Entries'!$G15="Charity",'Parade Entries'!B15,"")</f>
        <v>American Business Club of Springfield</v>
      </c>
      <c r="C14" s="233">
        <f>IF('Parade Entries'!$G15="Charity",'Parade Entries'!E15,"")</f>
        <v>46009</v>
      </c>
      <c r="D14" s="233" t="str">
        <f>IF('Parade Entries'!$G15="Charity",'Parade Entries'!F15,"")</f>
        <v>Paid</v>
      </c>
      <c r="E14" s="233" t="str">
        <f>IF('Parade Entries'!$G15="Charity",'Parade Entries'!G15,"")</f>
        <v>Charity</v>
      </c>
      <c r="F14" s="233" t="str">
        <f>IF('Parade Entries'!$G15="Charity",'Parade Entries'!H15,"")</f>
        <v>Trenton</v>
      </c>
      <c r="G14" s="233" t="str">
        <f>IF('Parade Entries'!$G15="Charity",'Parade Entries'!I15,"")</f>
        <v>Thompson</v>
      </c>
      <c r="H14" s="233" t="str">
        <f>IF('Parade Entries'!$G15="Charity",'Parade Entries'!J15,"")</f>
        <v>tntmpsn02@gmail.com</v>
      </c>
      <c r="I14" s="268">
        <f>IF('Parade Entries'!$G15="Charity",'Parade Entries'!K15,"")</f>
        <v>2177256563</v>
      </c>
      <c r="J14" s="233" t="str">
        <f>IF('Parade Entries'!$G15="Charity",'Parade Entries'!L15,"")</f>
        <v>The American Business Club (ABC) is first and foremost a social club, formed in 1925 to foster fellowship and cooperation among its members. Additionally, ABC members are encouraged to have an interest in the public welfare and be of service to their community and society in general. Our charitable activities predominately benefit physically or economically challenged children.</v>
      </c>
      <c r="K14" s="269">
        <f>IF('Parade Entries'!$G15="Charity",'Parade Entries'!M15,"")</f>
        <v>0</v>
      </c>
      <c r="L14" s="233" t="str">
        <f>IF('Parade Entries'!$G15="Charity",'Parade Entries'!N15,"")</f>
        <v>No Notes</v>
      </c>
      <c r="M14" s="269">
        <f>IF('Parade Entries'!$G15="Charity",'Parade Entries'!O15," ")</f>
        <v>0</v>
      </c>
      <c r="N14" s="233">
        <f>IF('Parade Entries'!$G15="Charity",'Parade Entries'!P15,"")</f>
        <v>0</v>
      </c>
      <c r="O14" s="269">
        <f>IF('Parade Entries'!$G15="Charity",'Parade Entries'!Q15,"")</f>
        <v>0</v>
      </c>
      <c r="P14" s="269">
        <f>IF('Parade Entries'!$G15="Charity",'Parade Entries'!R15,"")</f>
        <v>0</v>
      </c>
      <c r="Q14" s="233">
        <f>IF('Parade Entries'!$G15="Charity",'Parade Entries'!S15,"")</f>
        <v>0</v>
      </c>
      <c r="R14" s="233" t="str">
        <f>IF('Parade Entries'!$G15="Charity",'Parade Entries'!T15,"")</f>
        <v>Online - Stripe</v>
      </c>
      <c r="S14" s="270">
        <f>IF('Parade Entries'!$G15="Charity",'Parade Entries'!U15,"")</f>
        <v>50</v>
      </c>
      <c r="T14" s="270">
        <f>IF('Parade Entries'!$G15="Charity",'Parade Entries'!W15,"")</f>
        <v>46.75</v>
      </c>
      <c r="U14" s="270">
        <f>IF('Parade Entries'!$G15="Charity",'Parade Entries'!X15,"")</f>
        <v>0</v>
      </c>
      <c r="V14" s="270">
        <f>IF('Parade Entries'!$G15="Charity",'Parade Entries'!V15,"")</f>
        <v>1.75</v>
      </c>
      <c r="W14" s="273">
        <f>IF('Parade Entries'!$G15="Charity",'Parade Entries'!Y15,"")</f>
        <v>3.5000000000000003E-2</v>
      </c>
      <c r="X14" s="270">
        <f>IF('Parade Entries'!$G15="Charity",'Parade Entries'!Z15,"")</f>
        <v>1.5</v>
      </c>
      <c r="Y14" s="273">
        <f>IF('Parade Entries'!$G15="Charity",'Parade Entries'!AA15,"")</f>
        <v>0.03</v>
      </c>
      <c r="Z14" s="270">
        <f>IF('Parade Entries'!$G15="Charity",'Parade Entries'!AB15,"")</f>
        <v>3.25</v>
      </c>
      <c r="AA14" s="273">
        <f>IF('Parade Entries'!$G15="Charity",'Parade Entries'!AC15,"")</f>
        <v>6.5000000000000002E-2</v>
      </c>
      <c r="AB14" s="233" t="str">
        <f>IF('Parade Entries'!$G15="Charity",'Parade Entries'!AD15,"")</f>
        <v>Trenton Thompson</v>
      </c>
      <c r="AC14" s="233" t="str">
        <f>IF('Parade Entries'!$G15="Charity",'Parade Entries'!AE15,"")</f>
        <v>New Site</v>
      </c>
      <c r="AD14" s="233" t="str">
        <f>IF('Parade Entries'!$G15="Charity",'Parade Entries'!AF15,"")</f>
        <v/>
      </c>
    </row>
    <row r="15" spans="1:30" ht="18" x14ac:dyDescent="0.25">
      <c r="B15" s="156" t="str">
        <f>IF('Parade Entries'!$G16="Charity",'Parade Entries'!B16,"")</f>
        <v/>
      </c>
      <c r="C15" s="233" t="str">
        <f>IF('Parade Entries'!$G16="Charity",'Parade Entries'!E16,"")</f>
        <v/>
      </c>
      <c r="D15" s="233" t="str">
        <f>IF('Parade Entries'!$G16="Charity",'Parade Entries'!F16,"")</f>
        <v/>
      </c>
      <c r="E15" s="233" t="str">
        <f>IF('Parade Entries'!$G16="Charity",'Parade Entries'!G16,"")</f>
        <v/>
      </c>
      <c r="F15" s="233" t="str">
        <f>IF('Parade Entries'!$G16="Charity",'Parade Entries'!H16,"")</f>
        <v/>
      </c>
      <c r="G15" s="233" t="str">
        <f>IF('Parade Entries'!$G16="Charity",'Parade Entries'!I16,"")</f>
        <v/>
      </c>
      <c r="H15" s="233" t="str">
        <f>IF('Parade Entries'!$G16="Charity",'Parade Entries'!J16,"")</f>
        <v/>
      </c>
      <c r="I15" s="268" t="str">
        <f>IF('Parade Entries'!$G16="Charity",'Parade Entries'!K16,"")</f>
        <v/>
      </c>
      <c r="J15" s="233" t="str">
        <f>IF('Parade Entries'!$G16="Charity",'Parade Entries'!L16,"")</f>
        <v/>
      </c>
      <c r="K15" s="269" t="str">
        <f>IF('Parade Entries'!$G16="Charity",'Parade Entries'!M16,"")</f>
        <v/>
      </c>
      <c r="L15" s="233" t="str">
        <f>IF('Parade Entries'!$G16="Charity",'Parade Entries'!N16,"")</f>
        <v/>
      </c>
      <c r="M15" s="269" t="str">
        <f>IF('Parade Entries'!$G16="Charity",'Parade Entries'!O16,"")</f>
        <v/>
      </c>
      <c r="N15" s="233" t="str">
        <f>IF('Parade Entries'!$G16="Charity",'Parade Entries'!P16,"")</f>
        <v/>
      </c>
      <c r="O15" s="269" t="str">
        <f>IF('Parade Entries'!$G16="Charity",'Parade Entries'!Q16,"")</f>
        <v/>
      </c>
      <c r="P15" s="269" t="str">
        <f>IF('Parade Entries'!$G16="Charity",'Parade Entries'!R16,"")</f>
        <v/>
      </c>
      <c r="Q15" s="233" t="str">
        <f>IF('Parade Entries'!$G16="Charity",'Parade Entries'!S16,"")</f>
        <v/>
      </c>
      <c r="R15" s="233" t="str">
        <f>IF('Parade Entries'!$G16="Charity",'Parade Entries'!T16,"")</f>
        <v/>
      </c>
      <c r="S15" s="270" t="str">
        <f>IF('Parade Entries'!$G16="Charity",'Parade Entries'!U16,"")</f>
        <v/>
      </c>
      <c r="T15" s="270" t="str">
        <f>IF('Parade Entries'!$G16="Charity",'Parade Entries'!W16,"")</f>
        <v/>
      </c>
      <c r="U15" s="270" t="str">
        <f>IF('Parade Entries'!$G16="Charity",'Parade Entries'!X16,"")</f>
        <v/>
      </c>
      <c r="V15" s="270" t="str">
        <f>IF('Parade Entries'!$G16="Charity",'Parade Entries'!V16,"")</f>
        <v/>
      </c>
      <c r="W15" s="273" t="str">
        <f>IF('Parade Entries'!$G16="Charity",'Parade Entries'!Y16,"")</f>
        <v/>
      </c>
      <c r="X15" s="270" t="str">
        <f>IF('Parade Entries'!$G16="Charity",'Parade Entries'!Z16,"")</f>
        <v/>
      </c>
      <c r="Y15" s="273" t="str">
        <f>IF('Parade Entries'!$G16="Charity",'Parade Entries'!AA16,"")</f>
        <v/>
      </c>
      <c r="Z15" s="270" t="str">
        <f>IF('Parade Entries'!$G16="Charity",'Parade Entries'!AB16,"")</f>
        <v/>
      </c>
      <c r="AA15" s="273" t="str">
        <f>IF('Parade Entries'!$G16="Charity",'Parade Entries'!AC16,"")</f>
        <v/>
      </c>
      <c r="AB15" s="233" t="str">
        <f>IF('Parade Entries'!$G16="Charity",'Parade Entries'!AD16,"")</f>
        <v/>
      </c>
      <c r="AC15" s="233" t="str">
        <f>IF('Parade Entries'!$G16="Charity",'Parade Entries'!AE16,"")</f>
        <v/>
      </c>
      <c r="AD15" s="233" t="str">
        <f>IF('Parade Entries'!$G16="Charity",'Parade Entries'!AF16,"")</f>
        <v/>
      </c>
    </row>
    <row r="16" spans="1:30" ht="18" x14ac:dyDescent="0.25">
      <c r="B16" s="156" t="str">
        <f>IF('Parade Entries'!$G17="Charity",'Parade Entries'!B17,"")</f>
        <v/>
      </c>
      <c r="C16" s="233" t="str">
        <f>IF('Parade Entries'!$G17="Charity",'Parade Entries'!E17,"")</f>
        <v/>
      </c>
      <c r="D16" s="233" t="str">
        <f>IF('Parade Entries'!$G17="Charity",'Parade Entries'!F17,"")</f>
        <v/>
      </c>
      <c r="E16" s="233" t="str">
        <f>IF('Parade Entries'!$G17="Charity",'Parade Entries'!G17,"")</f>
        <v/>
      </c>
      <c r="F16" s="233" t="str">
        <f>IF('Parade Entries'!$G17="Charity",'Parade Entries'!H17,"")</f>
        <v/>
      </c>
      <c r="G16" s="233" t="str">
        <f>IF('Parade Entries'!$G17="Charity",'Parade Entries'!I17,"")</f>
        <v/>
      </c>
      <c r="H16" s="233" t="str">
        <f>IF('Parade Entries'!$G17="Charity",'Parade Entries'!J17,"")</f>
        <v/>
      </c>
      <c r="I16" s="268" t="str">
        <f>IF('Parade Entries'!$G17="Charity",'Parade Entries'!K17,"")</f>
        <v/>
      </c>
      <c r="J16" s="233" t="str">
        <f>IF('Parade Entries'!$G17="Charity",'Parade Entries'!L17,"")</f>
        <v/>
      </c>
      <c r="K16" s="269" t="str">
        <f>IF('Parade Entries'!$G17="Charity",'Parade Entries'!M17,"")</f>
        <v/>
      </c>
      <c r="L16" s="233" t="str">
        <f>IF('Parade Entries'!$G17="Charity",'Parade Entries'!N17,"")</f>
        <v/>
      </c>
      <c r="M16" s="269" t="str">
        <f>IF('Parade Entries'!$G17="Charity",'Parade Entries'!O17,"")</f>
        <v/>
      </c>
      <c r="N16" s="233" t="str">
        <f>IF('Parade Entries'!$G17="Charity",'Parade Entries'!P17,"")</f>
        <v/>
      </c>
      <c r="O16" s="269" t="str">
        <f>IF('Parade Entries'!$G17="Charity",'Parade Entries'!Q17,"")</f>
        <v/>
      </c>
      <c r="P16" s="269" t="str">
        <f>IF('Parade Entries'!$G17="Charity",'Parade Entries'!R17,"")</f>
        <v/>
      </c>
      <c r="Q16" s="233" t="str">
        <f>IF('Parade Entries'!$G17="Charity",'Parade Entries'!S17,"")</f>
        <v/>
      </c>
      <c r="R16" s="233" t="str">
        <f>IF('Parade Entries'!$G17="Charity",'Parade Entries'!T17,"")</f>
        <v/>
      </c>
      <c r="S16" s="270" t="str">
        <f>IF('Parade Entries'!$G17="Charity",'Parade Entries'!U17,"")</f>
        <v/>
      </c>
      <c r="T16" s="270" t="str">
        <f>IF('Parade Entries'!$G17="Charity",'Parade Entries'!W17,"")</f>
        <v/>
      </c>
      <c r="U16" s="270" t="str">
        <f>IF('Parade Entries'!$G17="Charity",'Parade Entries'!X17,"")</f>
        <v/>
      </c>
      <c r="V16" s="270" t="str">
        <f>IF('Parade Entries'!$G17="Charity",'Parade Entries'!V17,"")</f>
        <v/>
      </c>
      <c r="W16" s="273" t="str">
        <f>IF('Parade Entries'!$G17="Charity",'Parade Entries'!Y17,"")</f>
        <v/>
      </c>
      <c r="X16" s="270" t="str">
        <f>IF('Parade Entries'!$G17="Charity",'Parade Entries'!Z17,"")</f>
        <v/>
      </c>
      <c r="Y16" s="273" t="str">
        <f>IF('Parade Entries'!$G17="Charity",'Parade Entries'!AA17,"")</f>
        <v/>
      </c>
      <c r="Z16" s="270" t="str">
        <f>IF('Parade Entries'!$G17="Charity",'Parade Entries'!AB17,"")</f>
        <v/>
      </c>
      <c r="AA16" s="273" t="str">
        <f>IF('Parade Entries'!$G17="Charity",'Parade Entries'!AC17,"")</f>
        <v/>
      </c>
      <c r="AB16" s="233" t="str">
        <f>IF('Parade Entries'!$G17="Charity",'Parade Entries'!AD17,"")</f>
        <v/>
      </c>
      <c r="AC16" s="233" t="str">
        <f>IF('Parade Entries'!$G17="Charity",'Parade Entries'!AE17,"")</f>
        <v/>
      </c>
      <c r="AD16" s="233" t="str">
        <f>IF('Parade Entries'!$G17="Charity",'Parade Entries'!AF17,"")</f>
        <v/>
      </c>
    </row>
    <row r="17" spans="2:30" ht="18" x14ac:dyDescent="0.25">
      <c r="B17" s="156" t="str">
        <f>IF('Parade Entries'!$G18="Charity",'Parade Entries'!B18,"")</f>
        <v/>
      </c>
      <c r="C17" s="233" t="str">
        <f>IF('Parade Entries'!$G18="Charity",'Parade Entries'!E18,"")</f>
        <v/>
      </c>
      <c r="D17" s="233" t="str">
        <f>IF('Parade Entries'!$G18="Charity",'Parade Entries'!F18,"")</f>
        <v/>
      </c>
      <c r="E17" s="233" t="str">
        <f>IF('Parade Entries'!$G18="Charity",'Parade Entries'!G18,"")</f>
        <v/>
      </c>
      <c r="F17" s="233" t="str">
        <f>IF('Parade Entries'!$G18="Charity",'Parade Entries'!H18,"")</f>
        <v/>
      </c>
      <c r="G17" s="233" t="str">
        <f>IF('Parade Entries'!$G18="Charity",'Parade Entries'!I18,"")</f>
        <v/>
      </c>
      <c r="H17" s="233" t="str">
        <f>IF('Parade Entries'!$G18="Charity",'Parade Entries'!J18,"")</f>
        <v/>
      </c>
      <c r="I17" s="268" t="str">
        <f>IF('Parade Entries'!$G18="Charity",'Parade Entries'!K18,"")</f>
        <v/>
      </c>
      <c r="J17" s="233" t="str">
        <f>IF('Parade Entries'!$G18="Charity",'Parade Entries'!L18,"")</f>
        <v/>
      </c>
      <c r="K17" s="269" t="str">
        <f>IF('Parade Entries'!$G18="Charity",'Parade Entries'!M18,"")</f>
        <v/>
      </c>
      <c r="L17" s="233" t="str">
        <f>IF('Parade Entries'!$G18="Charity",'Parade Entries'!N18,"")</f>
        <v/>
      </c>
      <c r="M17" s="269" t="str">
        <f>IF('Parade Entries'!$G18="Charity",'Parade Entries'!O18,"")</f>
        <v/>
      </c>
      <c r="N17" s="233" t="str">
        <f>IF('Parade Entries'!$G18="Charity",'Parade Entries'!P18,"")</f>
        <v/>
      </c>
      <c r="O17" s="269" t="str">
        <f>IF('Parade Entries'!$G18="Charity",'Parade Entries'!Q18,"")</f>
        <v/>
      </c>
      <c r="P17" s="269" t="str">
        <f>IF('Parade Entries'!$G18="Charity",'Parade Entries'!R18,"")</f>
        <v/>
      </c>
      <c r="Q17" s="233" t="str">
        <f>IF('Parade Entries'!$G18="Charity",'Parade Entries'!S18,"")</f>
        <v/>
      </c>
      <c r="R17" s="233" t="str">
        <f>IF('Parade Entries'!$G18="Charity",'Parade Entries'!T18,"")</f>
        <v/>
      </c>
      <c r="S17" s="270" t="str">
        <f>IF('Parade Entries'!$G18="Charity",'Parade Entries'!U18,"")</f>
        <v/>
      </c>
      <c r="T17" s="270" t="str">
        <f>IF('Parade Entries'!$G18="Charity",'Parade Entries'!W18,"")</f>
        <v/>
      </c>
      <c r="U17" s="270" t="str">
        <f>IF('Parade Entries'!$G18="Charity",'Parade Entries'!X18,"")</f>
        <v/>
      </c>
      <c r="V17" s="270" t="str">
        <f>IF('Parade Entries'!$G18="Charity",'Parade Entries'!V18,"")</f>
        <v/>
      </c>
      <c r="W17" s="273" t="str">
        <f>IF('Parade Entries'!$G18="Charity",'Parade Entries'!Y18,"")</f>
        <v/>
      </c>
      <c r="X17" s="270" t="str">
        <f>IF('Parade Entries'!$G18="Charity",'Parade Entries'!Z18,"")</f>
        <v/>
      </c>
      <c r="Y17" s="273" t="str">
        <f>IF('Parade Entries'!$G18="Charity",'Parade Entries'!AA18,"")</f>
        <v/>
      </c>
      <c r="Z17" s="270" t="str">
        <f>IF('Parade Entries'!$G18="Charity",'Parade Entries'!AB18,"")</f>
        <v/>
      </c>
      <c r="AA17" s="273" t="str">
        <f>IF('Parade Entries'!$G18="Charity",'Parade Entries'!AC18,"")</f>
        <v/>
      </c>
      <c r="AB17" s="233" t="str">
        <f>IF('Parade Entries'!$G18="Charity",'Parade Entries'!AD18,"")</f>
        <v/>
      </c>
      <c r="AC17" s="233" t="str">
        <f>IF('Parade Entries'!$G18="Charity",'Parade Entries'!AE18,"")</f>
        <v/>
      </c>
      <c r="AD17" s="233" t="str">
        <f>IF('Parade Entries'!$G18="Charity",'Parade Entries'!AF18,"")</f>
        <v/>
      </c>
    </row>
    <row r="18" spans="2:30" ht="18" x14ac:dyDescent="0.25">
      <c r="B18" s="156" t="str">
        <f>IF('Parade Entries'!$G19="Charity",'Parade Entries'!B19,"")</f>
        <v>Roughnecks Motorcycle Club</v>
      </c>
      <c r="C18" s="233">
        <f>IF('Parade Entries'!$G19="Charity",'Parade Entries'!E19,"")</f>
        <v>46020</v>
      </c>
      <c r="D18" s="233" t="str">
        <f>IF('Parade Entries'!$G19="Charity",'Parade Entries'!F19,"")</f>
        <v>Paid</v>
      </c>
      <c r="E18" s="233" t="str">
        <f>IF('Parade Entries'!$G19="Charity",'Parade Entries'!G19,"")</f>
        <v>Charity</v>
      </c>
      <c r="F18" s="233" t="str">
        <f>IF('Parade Entries'!$G19="Charity",'Parade Entries'!H19,"")</f>
        <v>Brent</v>
      </c>
      <c r="G18" s="233" t="str">
        <f>IF('Parade Entries'!$G19="Charity",'Parade Entries'!I19,"")</f>
        <v>Sutton</v>
      </c>
      <c r="H18" s="233" t="str">
        <f>IF('Parade Entries'!$G19="Charity",'Parade Entries'!J19,"")</f>
        <v>rmcspfld18@gmail.com</v>
      </c>
      <c r="I18" s="268">
        <f>IF('Parade Entries'!$G19="Charity",'Parade Entries'!K19,"")</f>
        <v>2177256667</v>
      </c>
      <c r="J18" s="233" t="str">
        <f>IF('Parade Entries'!$G19="Charity",'Parade Entries'!L19,"")</f>
        <v>The Springfield IL Chapter of the Roughnecks Motorcycle Club began in 2008. We are a law enforcement-based public service club with members who have been employed as cops, correctional officers, military, firefighters, and EMTs. Each June, for the past 12 years, the Roughnecks host their annual "St Jude Children's Benefit Ride" with every penny going to help early childhood cancer. This year, with your help, we will reach $225,000 during that time. You may find out more about us on Facebook at Roughnecks Illinois."</v>
      </c>
      <c r="K18" s="269">
        <f>IF('Parade Entries'!$G19="Charity",'Parade Entries'!M19,"")</f>
        <v>0</v>
      </c>
      <c r="L18" s="233" t="str">
        <f>IF('Parade Entries'!$G19="Charity",'Parade Entries'!N19,"")</f>
        <v>No Notes</v>
      </c>
      <c r="M18" s="269">
        <f>IF('Parade Entries'!$G19="Charity",'Parade Entries'!O19,"")</f>
        <v>0</v>
      </c>
      <c r="N18" s="233">
        <f>IF('Parade Entries'!$G19="Charity",'Parade Entries'!P19,"")</f>
        <v>0</v>
      </c>
      <c r="O18" s="269">
        <f>IF('Parade Entries'!$G19="Charity",'Parade Entries'!Q19,"")</f>
        <v>0</v>
      </c>
      <c r="P18" s="269">
        <f>IF('Parade Entries'!$G19="Charity",'Parade Entries'!R19,"")</f>
        <v>0</v>
      </c>
      <c r="Q18" s="233">
        <f>IF('Parade Entries'!$G19="Charity",'Parade Entries'!S19,"")</f>
        <v>0</v>
      </c>
      <c r="R18" s="233" t="str">
        <f>IF('Parade Entries'!$G19="Charity",'Parade Entries'!T19,"")</f>
        <v>Online - Stripe</v>
      </c>
      <c r="S18" s="270">
        <f>IF('Parade Entries'!$G19="Charity",'Parade Entries'!U19,"")</f>
        <v>50</v>
      </c>
      <c r="T18" s="270">
        <f>IF('Parade Entries'!$G19="Charity",'Parade Entries'!W19,"")</f>
        <v>46.75</v>
      </c>
      <c r="U18" s="270">
        <f>IF('Parade Entries'!$G19="Charity",'Parade Entries'!X19,"")</f>
        <v>0</v>
      </c>
      <c r="V18" s="270">
        <f>IF('Parade Entries'!$G19="Charity",'Parade Entries'!V19,"")</f>
        <v>1.75</v>
      </c>
      <c r="W18" s="273">
        <f>IF('Parade Entries'!$G19="Charity",'Parade Entries'!Y19,"")</f>
        <v>3.5000000000000003E-2</v>
      </c>
      <c r="X18" s="270">
        <f>IF('Parade Entries'!$G19="Charity",'Parade Entries'!Z19,"")</f>
        <v>1.5</v>
      </c>
      <c r="Y18" s="273">
        <f>IF('Parade Entries'!$G19="Charity",'Parade Entries'!AA19,"")</f>
        <v>0.03</v>
      </c>
      <c r="Z18" s="270">
        <f>IF('Parade Entries'!$G19="Charity",'Parade Entries'!AB19,"")</f>
        <v>3.25</v>
      </c>
      <c r="AA18" s="273">
        <f>IF('Parade Entries'!$G19="Charity",'Parade Entries'!AC19,"")</f>
        <v>6.5000000000000002E-2</v>
      </c>
      <c r="AB18" s="233" t="str">
        <f>IF('Parade Entries'!$G19="Charity",'Parade Entries'!AD19,"")</f>
        <v>Brent Sutton</v>
      </c>
      <c r="AC18" s="233" t="str">
        <f>IF('Parade Entries'!$G19="Charity",'Parade Entries'!AE19,"")</f>
        <v>New Site</v>
      </c>
      <c r="AD18" s="233" t="str">
        <f>IF('Parade Entries'!$G19="Charity",'Parade Entries'!AF19,"")</f>
        <v/>
      </c>
    </row>
    <row r="19" spans="2:30" ht="18" x14ac:dyDescent="0.25">
      <c r="B19" s="156" t="str">
        <f>IF('Parade Entries'!$G20="Charity",'Parade Entries'!B20,"")</f>
        <v/>
      </c>
      <c r="C19" s="233" t="str">
        <f>IF('Parade Entries'!$G20="Charity",'Parade Entries'!E20,"")</f>
        <v/>
      </c>
      <c r="D19" s="233" t="str">
        <f>IF('Parade Entries'!$G20="Charity",'Parade Entries'!F20,"")</f>
        <v/>
      </c>
      <c r="E19" s="233" t="str">
        <f>IF('Parade Entries'!$G20="Charity",'Parade Entries'!G20,"")</f>
        <v/>
      </c>
      <c r="F19" s="233" t="str">
        <f>IF('Parade Entries'!$G20="Charity",'Parade Entries'!H20,"")</f>
        <v/>
      </c>
      <c r="G19" s="233" t="str">
        <f>IF('Parade Entries'!$G20="Charity",'Parade Entries'!I20,"")</f>
        <v/>
      </c>
      <c r="H19" s="233" t="str">
        <f>IF('Parade Entries'!$G20="Charity",'Parade Entries'!J20,"")</f>
        <v/>
      </c>
      <c r="I19" s="268" t="str">
        <f>IF('Parade Entries'!$G20="Charity",'Parade Entries'!K20,"")</f>
        <v/>
      </c>
      <c r="J19" s="233" t="str">
        <f>IF('Parade Entries'!$G20="Charity",'Parade Entries'!L20,"")</f>
        <v/>
      </c>
      <c r="K19" s="269" t="str">
        <f>IF('Parade Entries'!$G20="Charity",'Parade Entries'!M20,"")</f>
        <v/>
      </c>
      <c r="L19" s="233" t="str">
        <f>IF('Parade Entries'!$G20="Charity",'Parade Entries'!N20,"")</f>
        <v/>
      </c>
      <c r="M19" s="269" t="str">
        <f>IF('Parade Entries'!$G20="Charity",'Parade Entries'!O20,"")</f>
        <v/>
      </c>
      <c r="N19" s="233" t="str">
        <f>IF('Parade Entries'!$G20="Charity",'Parade Entries'!P20,"")</f>
        <v/>
      </c>
      <c r="O19" s="269" t="str">
        <f>IF('Parade Entries'!$G20="Charity",'Parade Entries'!Q20,"")</f>
        <v/>
      </c>
      <c r="P19" s="269" t="str">
        <f>IF('Parade Entries'!$G20="Charity",'Parade Entries'!R20,"")</f>
        <v/>
      </c>
      <c r="Q19" s="233" t="str">
        <f>IF('Parade Entries'!$G20="Charity",'Parade Entries'!S20,"")</f>
        <v/>
      </c>
      <c r="R19" s="233" t="str">
        <f>IF('Parade Entries'!$G20="Charity",'Parade Entries'!T20,"")</f>
        <v/>
      </c>
      <c r="S19" s="270" t="str">
        <f>IF('Parade Entries'!$G20="Charity",'Parade Entries'!U20,"")</f>
        <v/>
      </c>
      <c r="T19" s="270" t="str">
        <f>IF('Parade Entries'!$G20="Charity",'Parade Entries'!W20,"")</f>
        <v/>
      </c>
      <c r="U19" s="270" t="str">
        <f>IF('Parade Entries'!$G20="Charity",'Parade Entries'!X20,"")</f>
        <v/>
      </c>
      <c r="V19" s="270" t="str">
        <f>IF('Parade Entries'!$G20="Charity",'Parade Entries'!V20,"")</f>
        <v/>
      </c>
      <c r="W19" s="273" t="str">
        <f>IF('Parade Entries'!$G20="Charity",'Parade Entries'!Y20,"")</f>
        <v/>
      </c>
      <c r="X19" s="270" t="str">
        <f>IF('Parade Entries'!$G20="Charity",'Parade Entries'!Z20,"")</f>
        <v/>
      </c>
      <c r="Y19" s="273" t="str">
        <f>IF('Parade Entries'!$G20="Charity",'Parade Entries'!AA20,"")</f>
        <v/>
      </c>
      <c r="Z19" s="270" t="str">
        <f>IF('Parade Entries'!$G20="Charity",'Parade Entries'!AB20,"")</f>
        <v/>
      </c>
      <c r="AA19" s="273" t="str">
        <f>IF('Parade Entries'!$G20="Charity",'Parade Entries'!AC20,"")</f>
        <v/>
      </c>
      <c r="AB19" s="233" t="str">
        <f>IF('Parade Entries'!$G20="Charity",'Parade Entries'!AD20,"")</f>
        <v/>
      </c>
      <c r="AC19" s="233" t="str">
        <f>IF('Parade Entries'!$G20="Charity",'Parade Entries'!AE20,"")</f>
        <v/>
      </c>
      <c r="AD19" s="233" t="str">
        <f>IF('Parade Entries'!$G20="Charity",'Parade Entries'!AF20,"")</f>
        <v/>
      </c>
    </row>
    <row r="20" spans="2:30" s="6" customFormat="1" ht="18" x14ac:dyDescent="0.25">
      <c r="B20" s="156" t="str">
        <f>IF('Parade Entries'!$G21="Charity",'Parade Entries'!B21,"")</f>
        <v/>
      </c>
      <c r="C20" s="233" t="str">
        <f>IF('Parade Entries'!$G21="Charity",'Parade Entries'!E21,"")</f>
        <v/>
      </c>
      <c r="D20" s="233" t="str">
        <f>IF('Parade Entries'!$G21="Charity",'Parade Entries'!F21,"")</f>
        <v/>
      </c>
      <c r="E20" s="233" t="str">
        <f>IF('Parade Entries'!$G21="Charity",'Parade Entries'!G21,"")</f>
        <v/>
      </c>
      <c r="F20" s="233" t="str">
        <f>IF('Parade Entries'!$G21="Charity",'Parade Entries'!H21,"")</f>
        <v/>
      </c>
      <c r="G20" s="233" t="str">
        <f>IF('Parade Entries'!$G21="Charity",'Parade Entries'!I21,"")</f>
        <v/>
      </c>
      <c r="H20" s="233" t="str">
        <f>IF('Parade Entries'!$G21="Charity",'Parade Entries'!J21,"")</f>
        <v/>
      </c>
      <c r="I20" s="268" t="str">
        <f>IF('Parade Entries'!$G21="Charity",'Parade Entries'!K21,"")</f>
        <v/>
      </c>
      <c r="J20" s="233" t="str">
        <f>IF('Parade Entries'!$G21="Charity",'Parade Entries'!L21,"")</f>
        <v/>
      </c>
      <c r="K20" s="269" t="str">
        <f>IF('Parade Entries'!$G21="Charity",'Parade Entries'!M21,"")</f>
        <v/>
      </c>
      <c r="L20" s="233" t="str">
        <f>IF('Parade Entries'!$G21="Charity",'Parade Entries'!N21,"")</f>
        <v/>
      </c>
      <c r="M20" s="269" t="str">
        <f>IF('Parade Entries'!$G21="Charity",'Parade Entries'!O21,"")</f>
        <v/>
      </c>
      <c r="N20" s="233" t="str">
        <f>IF('Parade Entries'!$G21="Charity",'Parade Entries'!P21,"")</f>
        <v/>
      </c>
      <c r="O20" s="269" t="str">
        <f>IF('Parade Entries'!$G21="Charity",'Parade Entries'!Q21,"")</f>
        <v/>
      </c>
      <c r="P20" s="269" t="str">
        <f>IF('Parade Entries'!$G21="Charity",'Parade Entries'!R21,"")</f>
        <v/>
      </c>
      <c r="Q20" s="233" t="str">
        <f>IF('Parade Entries'!$G21="Charity",'Parade Entries'!S21,"")</f>
        <v/>
      </c>
      <c r="R20" s="233" t="str">
        <f>IF('Parade Entries'!$G21="Charity",'Parade Entries'!T21,"")</f>
        <v/>
      </c>
      <c r="S20" s="270" t="str">
        <f>IF('Parade Entries'!$G21="Charity",'Parade Entries'!U21,"")</f>
        <v/>
      </c>
      <c r="T20" s="270" t="str">
        <f>IF('Parade Entries'!$G21="Charity",'Parade Entries'!W21,"")</f>
        <v/>
      </c>
      <c r="U20" s="270" t="str">
        <f>IF('Parade Entries'!$G21="Charity",'Parade Entries'!X21,"")</f>
        <v/>
      </c>
      <c r="V20" s="270" t="str">
        <f>IF('Parade Entries'!$G21="Charity",'Parade Entries'!V21,"")</f>
        <v/>
      </c>
      <c r="W20" s="273" t="str">
        <f>IF('Parade Entries'!$G21="Charity",'Parade Entries'!Y21,"")</f>
        <v/>
      </c>
      <c r="X20" s="270" t="str">
        <f>IF('Parade Entries'!$G21="Charity",'Parade Entries'!Z21,"")</f>
        <v/>
      </c>
      <c r="Y20" s="273" t="str">
        <f>IF('Parade Entries'!$G21="Charity",'Parade Entries'!AA21,"")</f>
        <v/>
      </c>
      <c r="Z20" s="270" t="str">
        <f>IF('Parade Entries'!$G21="Charity",'Parade Entries'!AB21,"")</f>
        <v/>
      </c>
      <c r="AA20" s="273" t="str">
        <f>IF('Parade Entries'!$G21="Charity",'Parade Entries'!AC21,"")</f>
        <v/>
      </c>
      <c r="AB20" s="233" t="str">
        <f>IF('Parade Entries'!$G21="Charity",'Parade Entries'!AD21,"")</f>
        <v/>
      </c>
      <c r="AC20" s="233" t="str">
        <f>IF('Parade Entries'!$G21="Charity",'Parade Entries'!AE21,"")</f>
        <v/>
      </c>
      <c r="AD20" s="233" t="str">
        <f>IF('Parade Entries'!$G21="Charity",'Parade Entries'!AF21,"")</f>
        <v/>
      </c>
    </row>
    <row r="21" spans="2:30" ht="18" x14ac:dyDescent="0.25">
      <c r="B21" s="156" t="str">
        <f>IF('Parade Entries'!$G22="Charity",'Parade Entries'!B22,"")</f>
        <v/>
      </c>
      <c r="C21" s="233" t="str">
        <f>IF('Parade Entries'!$G22="Charity",'Parade Entries'!E22,"")</f>
        <v/>
      </c>
      <c r="D21" s="233" t="str">
        <f>IF('Parade Entries'!$G22="Charity",'Parade Entries'!F22,"")</f>
        <v/>
      </c>
      <c r="E21" s="233" t="str">
        <f>IF('Parade Entries'!$G22="Charity",'Parade Entries'!G22,"")</f>
        <v/>
      </c>
      <c r="F21" s="233" t="str">
        <f>IF('Parade Entries'!$G22="Charity",'Parade Entries'!H22,"")</f>
        <v/>
      </c>
      <c r="G21" s="233" t="str">
        <f>IF('Parade Entries'!$G22="Charity",'Parade Entries'!I22,"")</f>
        <v/>
      </c>
      <c r="H21" s="233" t="str">
        <f>IF('Parade Entries'!$G22="Charity",'Parade Entries'!J22,"")</f>
        <v/>
      </c>
      <c r="I21" s="268" t="str">
        <f>IF('Parade Entries'!$G22="Charity",'Parade Entries'!K22,"")</f>
        <v/>
      </c>
      <c r="J21" s="233" t="str">
        <f>IF('Parade Entries'!$G22="Charity",'Parade Entries'!L22,"")</f>
        <v/>
      </c>
      <c r="K21" s="269" t="str">
        <f>IF('Parade Entries'!$G22="Charity",'Parade Entries'!M22,"")</f>
        <v/>
      </c>
      <c r="L21" s="233" t="str">
        <f>IF('Parade Entries'!$G22="Charity",'Parade Entries'!N22,"")</f>
        <v/>
      </c>
      <c r="M21" s="269" t="str">
        <f>IF('Parade Entries'!$G22="Charity",'Parade Entries'!O22,"")</f>
        <v/>
      </c>
      <c r="N21" s="233" t="str">
        <f>IF('Parade Entries'!$G22="Charity",'Parade Entries'!P22,"")</f>
        <v/>
      </c>
      <c r="O21" s="269" t="str">
        <f>IF('Parade Entries'!$G22="Charity",'Parade Entries'!Q22,"")</f>
        <v/>
      </c>
      <c r="P21" s="269" t="str">
        <f>IF('Parade Entries'!$G22="Charity",'Parade Entries'!R22,"")</f>
        <v/>
      </c>
      <c r="Q21" s="233" t="str">
        <f>IF('Parade Entries'!$G22="Charity",'Parade Entries'!S22,"")</f>
        <v/>
      </c>
      <c r="R21" s="233" t="str">
        <f>IF('Parade Entries'!$G22="Charity",'Parade Entries'!T22,"")</f>
        <v/>
      </c>
      <c r="S21" s="270" t="str">
        <f>IF('Parade Entries'!$G22="Charity",'Parade Entries'!U22,"")</f>
        <v/>
      </c>
      <c r="T21" s="270" t="str">
        <f>IF('Parade Entries'!$G22="Charity",'Parade Entries'!W22,"")</f>
        <v/>
      </c>
      <c r="U21" s="270" t="str">
        <f>IF('Parade Entries'!$G22="Charity",'Parade Entries'!X22,"")</f>
        <v/>
      </c>
      <c r="V21" s="270" t="str">
        <f>IF('Parade Entries'!$G22="Charity",'Parade Entries'!V22,"")</f>
        <v/>
      </c>
      <c r="W21" s="273" t="str">
        <f>IF('Parade Entries'!$G22="Charity",'Parade Entries'!Y22,"")</f>
        <v/>
      </c>
      <c r="X21" s="270" t="str">
        <f>IF('Parade Entries'!$G22="Charity",'Parade Entries'!Z22,"")</f>
        <v/>
      </c>
      <c r="Y21" s="273" t="str">
        <f>IF('Parade Entries'!$G22="Charity",'Parade Entries'!AA22,"")</f>
        <v/>
      </c>
      <c r="Z21" s="270" t="str">
        <f>IF('Parade Entries'!$G22="Charity",'Parade Entries'!AB22,"")</f>
        <v/>
      </c>
      <c r="AA21" s="273" t="str">
        <f>IF('Parade Entries'!$G22="Charity",'Parade Entries'!AC22,"")</f>
        <v/>
      </c>
      <c r="AB21" s="233" t="str">
        <f>IF('Parade Entries'!$G22="Charity",'Parade Entries'!AD22,"")</f>
        <v/>
      </c>
      <c r="AC21" s="233" t="str">
        <f>IF('Parade Entries'!$G22="Charity",'Parade Entries'!AE22,"")</f>
        <v/>
      </c>
      <c r="AD21" s="233" t="str">
        <f>IF('Parade Entries'!$G22="Charity",'Parade Entries'!AF22,"")</f>
        <v/>
      </c>
    </row>
    <row r="22" spans="2:30" ht="18" x14ac:dyDescent="0.25">
      <c r="B22" s="156" t="str">
        <f>IF('Parade Entries'!$G23="Charity",'Parade Entries'!B23,"")</f>
        <v>Good Trouble Alliance</v>
      </c>
      <c r="C22" s="233">
        <f>IF('Parade Entries'!$G23="Charity",'Parade Entries'!E23,"")</f>
        <v>46024</v>
      </c>
      <c r="D22" s="233" t="str">
        <f>IF('Parade Entries'!$G23="Charity",'Parade Entries'!F23,"")</f>
        <v>Paid</v>
      </c>
      <c r="E22" s="233" t="str">
        <f>IF('Parade Entries'!$G23="Charity",'Parade Entries'!G23,"")</f>
        <v>Charity</v>
      </c>
      <c r="F22" s="233" t="str">
        <f>IF('Parade Entries'!$G23="Charity",'Parade Entries'!H23,"")</f>
        <v>Valerie</v>
      </c>
      <c r="G22" s="233" t="str">
        <f>IF('Parade Entries'!$G23="Charity",'Parade Entries'!I23,"")</f>
        <v>Broderick</v>
      </c>
      <c r="H22" s="233" t="str">
        <f>IF('Parade Entries'!$G23="Charity",'Parade Entries'!J23,"")</f>
        <v>valoriebroderick@gmail.com</v>
      </c>
      <c r="I22" s="268">
        <f>IF('Parade Entries'!$G23="Charity",'Parade Entries'!K23,"")</f>
        <v>2178010209</v>
      </c>
      <c r="J22" s="233" t="str">
        <f>IF('Parade Entries'!$G23="Charity",'Parade Entries'!L23,"")</f>
        <v>Here comes Springfield’s Good Trouble Alliance! Standing up for democracy, spreading joy, and showing everyone can make a difference!</v>
      </c>
      <c r="K22" s="269">
        <f>IF('Parade Entries'!$G23="Charity",'Parade Entries'!M23,"")</f>
        <v>5</v>
      </c>
      <c r="L22" s="233" t="str">
        <f>IF('Parade Entries'!$G23="Charity",'Parade Entries'!N23,"")</f>
        <v>They will have Music playing</v>
      </c>
      <c r="M22" s="269">
        <f>IF('Parade Entries'!$G23="Charity",'Parade Entries'!O23,"")</f>
        <v>0</v>
      </c>
      <c r="N22" s="233" t="str">
        <f>IF('Parade Entries'!$G23="Charity",'Parade Entries'!P23,"")</f>
        <v>YES</v>
      </c>
      <c r="O22" s="269">
        <f>IF('Parade Entries'!$G23="Charity",'Parade Entries'!Q23,"")</f>
        <v>0</v>
      </c>
      <c r="P22" s="269">
        <f>IF('Parade Entries'!$G23="Charity",'Parade Entries'!R23,"")</f>
        <v>0</v>
      </c>
      <c r="Q22" s="233">
        <f>IF('Parade Entries'!$G23="Charity",'Parade Entries'!S23,"")</f>
        <v>0</v>
      </c>
      <c r="R22" s="233" t="str">
        <f>IF('Parade Entries'!$G23="Charity",'Parade Entries'!T23,"")</f>
        <v>Online - Stripe</v>
      </c>
      <c r="S22" s="270">
        <f>IF('Parade Entries'!$G23="Charity",'Parade Entries'!U23,"")</f>
        <v>50</v>
      </c>
      <c r="T22" s="270">
        <f>IF('Parade Entries'!$G23="Charity",'Parade Entries'!W23,"")</f>
        <v>46.75</v>
      </c>
      <c r="U22" s="270">
        <f>IF('Parade Entries'!$G23="Charity",'Parade Entries'!X23,"")</f>
        <v>0</v>
      </c>
      <c r="V22" s="270">
        <f>IF('Parade Entries'!$G23="Charity",'Parade Entries'!V23,"")</f>
        <v>1.75</v>
      </c>
      <c r="W22" s="273">
        <f>IF('Parade Entries'!$G23="Charity",'Parade Entries'!Y23,"")</f>
        <v>3.5000000000000003E-2</v>
      </c>
      <c r="X22" s="270">
        <f>IF('Parade Entries'!$G23="Charity",'Parade Entries'!Z23,"")</f>
        <v>1.5</v>
      </c>
      <c r="Y22" s="273">
        <f>IF('Parade Entries'!$G23="Charity",'Parade Entries'!AA23,"")</f>
        <v>0.03</v>
      </c>
      <c r="Z22" s="270">
        <f>IF('Parade Entries'!$G23="Charity",'Parade Entries'!AB23,"")</f>
        <v>3.25</v>
      </c>
      <c r="AA22" s="273">
        <f>IF('Parade Entries'!$G23="Charity",'Parade Entries'!AC23,"")</f>
        <v>6.5000000000000002E-2</v>
      </c>
      <c r="AB22" s="233" t="str">
        <f>IF('Parade Entries'!$G23="Charity",'Parade Entries'!AD23,"")</f>
        <v>Valerie Broderick</v>
      </c>
      <c r="AC22" s="233" t="str">
        <f>IF('Parade Entries'!$G23="Charity",'Parade Entries'!AE23,"")</f>
        <v>New Site</v>
      </c>
      <c r="AD22" s="233" t="str">
        <f>IF('Parade Entries'!$G23="Charity",'Parade Entries'!AF23,"")</f>
        <v/>
      </c>
    </row>
    <row r="23" spans="2:30" ht="18" x14ac:dyDescent="0.25">
      <c r="B23" s="156" t="str">
        <f>IF('Parade Entries'!$G24="Charity",'Parade Entries'!B24,"")</f>
        <v>Springfield American Legion Post 32 Riders</v>
      </c>
      <c r="C23" s="233">
        <f>IF('Parade Entries'!$G24="Charity",'Parade Entries'!E24,"")</f>
        <v>46027</v>
      </c>
      <c r="D23" s="233" t="str">
        <f>IF('Parade Entries'!$G24="Charity",'Parade Entries'!F24,"")</f>
        <v>Paid</v>
      </c>
      <c r="E23" s="233" t="str">
        <f>IF('Parade Entries'!$G24="Charity",'Parade Entries'!G24,"")</f>
        <v>Charity</v>
      </c>
      <c r="F23" s="233" t="str">
        <f>IF('Parade Entries'!$G24="Charity",'Parade Entries'!H24,"")</f>
        <v>Cynthia</v>
      </c>
      <c r="G23" s="233" t="str">
        <f>IF('Parade Entries'!$G24="Charity",'Parade Entries'!I24,"")</f>
        <v>Robbins</v>
      </c>
      <c r="H23" s="233" t="str">
        <f>IF('Parade Entries'!$G24="Charity",'Parade Entries'!J24,"")</f>
        <v>acinrob@yahoo.com</v>
      </c>
      <c r="I23" s="268">
        <f>IF('Parade Entries'!$G24="Charity",'Parade Entries'!K24,"")</f>
        <v>2176389197</v>
      </c>
      <c r="J23" s="233" t="str">
        <f>IF('Parade Entries'!$G24="Charity",'Parade Entries'!L24,"")</f>
        <v>Springfield Post 32 American Legion Riders largest American Legion Post in Illinois working to support Sangamon County Veterans.</v>
      </c>
      <c r="K23" s="269">
        <f>IF('Parade Entries'!$G24="Charity",'Parade Entries'!M24,"")</f>
        <v>12</v>
      </c>
      <c r="L23" s="233" t="str">
        <f>IF('Parade Entries'!$G24="Charity",'Parade Entries'!N24,"")</f>
        <v>No Notes</v>
      </c>
      <c r="M23" s="269">
        <f>IF('Parade Entries'!$G24="Charity",'Parade Entries'!O24,"")</f>
        <v>0</v>
      </c>
      <c r="N23" s="233">
        <f>IF('Parade Entries'!$G24="Charity",'Parade Entries'!P24,"")</f>
        <v>0</v>
      </c>
      <c r="O23" s="269">
        <f>IF('Parade Entries'!$G24="Charity",'Parade Entries'!Q24,"")</f>
        <v>12</v>
      </c>
      <c r="P23" s="269">
        <f>IF('Parade Entries'!$G24="Charity",'Parade Entries'!R24,"")</f>
        <v>0</v>
      </c>
      <c r="Q23" s="233" t="str">
        <f>IF('Parade Entries'!$G24="Charity",'Parade Entries'!S24,"")</f>
        <v>1 Truck - 11 Motorcycles</v>
      </c>
      <c r="R23" s="233" t="str">
        <f>IF('Parade Entries'!$G24="Charity",'Parade Entries'!T24,"")</f>
        <v>Check</v>
      </c>
      <c r="S23" s="270">
        <f>IF('Parade Entries'!$G24="Charity",'Parade Entries'!U24,"")</f>
        <v>50</v>
      </c>
      <c r="T23" s="270">
        <f>IF('Parade Entries'!$G24="Charity",'Parade Entries'!W24,"")</f>
        <v>50</v>
      </c>
      <c r="U23" s="270">
        <f>IF('Parade Entries'!$G24="Charity",'Parade Entries'!X24,"")</f>
        <v>0</v>
      </c>
      <c r="V23" s="270">
        <f>IF('Parade Entries'!$G24="Charity",'Parade Entries'!V24,"")</f>
        <v>0</v>
      </c>
      <c r="W23" s="273">
        <f>IF('Parade Entries'!$G24="Charity",'Parade Entries'!Y24,"")</f>
        <v>0</v>
      </c>
      <c r="X23" s="270">
        <f>IF('Parade Entries'!$G24="Charity",'Parade Entries'!Z24,"")</f>
        <v>0</v>
      </c>
      <c r="Y23" s="273" t="str">
        <f>IF('Parade Entries'!$G24="Charity",'Parade Entries'!AA24,"")</f>
        <v/>
      </c>
      <c r="Z23" s="270">
        <f>IF('Parade Entries'!$G24="Charity",'Parade Entries'!AB24,"")</f>
        <v>0</v>
      </c>
      <c r="AA23" s="273">
        <f>IF('Parade Entries'!$G24="Charity",'Parade Entries'!AC24,"")</f>
        <v>0</v>
      </c>
      <c r="AB23" s="233" t="str">
        <f>IF('Parade Entries'!$G24="Charity",'Parade Entries'!AD24,"")</f>
        <v>Cynthia Robbins</v>
      </c>
      <c r="AC23" s="233" t="str">
        <f>IF('Parade Entries'!$G24="Charity",'Parade Entries'!AE24,"")</f>
        <v>New Site</v>
      </c>
      <c r="AD23" s="233">
        <f>IF('Parade Entries'!$G24="Charity",'Parade Entries'!AF24,"")</f>
        <v>50</v>
      </c>
    </row>
    <row r="24" spans="2:30" ht="18" x14ac:dyDescent="0.25">
      <c r="B24" s="156" t="str">
        <f>IF('Parade Entries'!$G25="Charity",'Parade Entries'!B25,"")</f>
        <v>St. Andrew's Society of Central Illinois</v>
      </c>
      <c r="C24" s="233">
        <f>IF('Parade Entries'!$G25="Charity",'Parade Entries'!E25,"")</f>
        <v>46028</v>
      </c>
      <c r="D24" s="233" t="str">
        <f>IF('Parade Entries'!$G25="Charity",'Parade Entries'!F25,"")</f>
        <v>Paid</v>
      </c>
      <c r="E24" s="233" t="str">
        <f>IF('Parade Entries'!$G25="Charity",'Parade Entries'!G25,"")</f>
        <v>Charity</v>
      </c>
      <c r="F24" s="233" t="str">
        <f>IF('Parade Entries'!$G25="Charity",'Parade Entries'!H25,"")</f>
        <v>Jordan</v>
      </c>
      <c r="G24" s="233" t="str">
        <f>IF('Parade Entries'!$G25="Charity",'Parade Entries'!I25,"")</f>
        <v>Thomas-Summers</v>
      </c>
      <c r="H24" s="233" t="str">
        <f>IF('Parade Entries'!$G25="Charity",'Parade Entries'!J25,"")</f>
        <v>jordan.lynn.1990@gmail.com</v>
      </c>
      <c r="I24" s="268">
        <f>IF('Parade Entries'!$G25="Charity",'Parade Entries'!K25,"")</f>
        <v>2178993359</v>
      </c>
      <c r="J24" s="233" t="str">
        <f>IF('Parade Entries'!$G25="Charity",'Parade Entries'!L25,"")</f>
        <v>Undecided</v>
      </c>
      <c r="K24" s="269">
        <f>IF('Parade Entries'!$G25="Charity",'Parade Entries'!M25,"")</f>
        <v>30</v>
      </c>
      <c r="L24" s="233" t="str">
        <f>IF('Parade Entries'!$G25="Charity",'Parade Entries'!N25,"")</f>
        <v>Will email a Narrative later</v>
      </c>
      <c r="M24" s="269">
        <f>IF('Parade Entries'!$G25="Charity",'Parade Entries'!O25,"")</f>
        <v>0</v>
      </c>
      <c r="N24" s="233" t="str">
        <f>IF('Parade Entries'!$G25="Charity",'Parade Entries'!P25,"")</f>
        <v>YES</v>
      </c>
      <c r="O24" s="269">
        <f>IF('Parade Entries'!$G25="Charity",'Parade Entries'!Q25,"")</f>
        <v>0</v>
      </c>
      <c r="P24" s="269">
        <f>IF('Parade Entries'!$G25="Charity",'Parade Entries'!R25,"")</f>
        <v>0</v>
      </c>
      <c r="Q24" s="233">
        <f>IF('Parade Entries'!$G25="Charity",'Parade Entries'!S25,"")</f>
        <v>0</v>
      </c>
      <c r="R24" s="233" t="str">
        <f>IF('Parade Entries'!$G25="Charity",'Parade Entries'!T25,"")</f>
        <v>Online - Stripe</v>
      </c>
      <c r="S24" s="270">
        <f>IF('Parade Entries'!$G25="Charity",'Parade Entries'!U25,"")</f>
        <v>50</v>
      </c>
      <c r="T24" s="270">
        <f>IF('Parade Entries'!$G25="Charity",'Parade Entries'!W25,"")</f>
        <v>46.75</v>
      </c>
      <c r="U24" s="270">
        <f>IF('Parade Entries'!$G25="Charity",'Parade Entries'!X25,"")</f>
        <v>0</v>
      </c>
      <c r="V24" s="270">
        <f>IF('Parade Entries'!$G25="Charity",'Parade Entries'!V25,"")</f>
        <v>1.75</v>
      </c>
      <c r="W24" s="273">
        <f>IF('Parade Entries'!$G25="Charity",'Parade Entries'!Y25,"")</f>
        <v>3.5000000000000003E-2</v>
      </c>
      <c r="X24" s="270">
        <f>IF('Parade Entries'!$G25="Charity",'Parade Entries'!Z25,"")</f>
        <v>1.5</v>
      </c>
      <c r="Y24" s="273">
        <f>IF('Parade Entries'!$G25="Charity",'Parade Entries'!AA25,"")</f>
        <v>0.03</v>
      </c>
      <c r="Z24" s="270">
        <f>IF('Parade Entries'!$G25="Charity",'Parade Entries'!AB25,"")</f>
        <v>3.25</v>
      </c>
      <c r="AA24" s="273">
        <f>IF('Parade Entries'!$G25="Charity",'Parade Entries'!AC25,"")</f>
        <v>6.5000000000000002E-2</v>
      </c>
      <c r="AB24" s="233" t="str">
        <f>IF('Parade Entries'!$G25="Charity",'Parade Entries'!AD25,"")</f>
        <v>Jordan Thomas-Summers</v>
      </c>
      <c r="AC24" s="233" t="str">
        <f>IF('Parade Entries'!$G25="Charity",'Parade Entries'!AE25,"")</f>
        <v>New Site</v>
      </c>
      <c r="AD24" s="233" t="str">
        <f>IF('Parade Entries'!$G25="Charity",'Parade Entries'!AF25,"")</f>
        <v/>
      </c>
    </row>
    <row r="25" spans="2:30" ht="18" x14ac:dyDescent="0.25">
      <c r="B25" s="156" t="str">
        <f>IF('Parade Entries'!$G26="Charity",'Parade Entries'!B26,"")</f>
        <v/>
      </c>
      <c r="C25" s="233" t="str">
        <f>IF('Parade Entries'!$G26="Charity",'Parade Entries'!E26,"")</f>
        <v/>
      </c>
      <c r="D25" s="233" t="str">
        <f>IF('Parade Entries'!$G26="Charity",'Parade Entries'!F26,"")</f>
        <v/>
      </c>
      <c r="E25" s="233" t="str">
        <f>IF('Parade Entries'!$G26="Charity",'Parade Entries'!G26,"")</f>
        <v/>
      </c>
      <c r="F25" s="233" t="str">
        <f>IF('Parade Entries'!$G26="Charity",'Parade Entries'!H26,"")</f>
        <v/>
      </c>
      <c r="G25" s="233" t="str">
        <f>IF('Parade Entries'!$G26="Charity",'Parade Entries'!I26,"")</f>
        <v/>
      </c>
      <c r="H25" s="233" t="str">
        <f>IF('Parade Entries'!$G26="Charity",'Parade Entries'!J26,"")</f>
        <v/>
      </c>
      <c r="I25" s="268" t="str">
        <f>IF('Parade Entries'!$G26="Charity",'Parade Entries'!K26,"")</f>
        <v/>
      </c>
      <c r="J25" s="233" t="str">
        <f>IF('Parade Entries'!$G26="Charity",'Parade Entries'!L26,"")</f>
        <v/>
      </c>
      <c r="K25" s="269" t="str">
        <f>IF('Parade Entries'!$G26="Charity",'Parade Entries'!M26,"")</f>
        <v/>
      </c>
      <c r="L25" s="233" t="str">
        <f>IF('Parade Entries'!$G26="Charity",'Parade Entries'!N26,"")</f>
        <v/>
      </c>
      <c r="M25" s="269" t="str">
        <f>IF('Parade Entries'!$G26="Charity",'Parade Entries'!O26,"")</f>
        <v/>
      </c>
      <c r="N25" s="233" t="str">
        <f>IF('Parade Entries'!$G26="Charity",'Parade Entries'!P26,"")</f>
        <v/>
      </c>
      <c r="O25" s="269" t="str">
        <f>IF('Parade Entries'!$G26="Charity",'Parade Entries'!Q26,"")</f>
        <v/>
      </c>
      <c r="P25" s="269" t="str">
        <f>IF('Parade Entries'!$G26="Charity",'Parade Entries'!R26,"")</f>
        <v/>
      </c>
      <c r="Q25" s="233" t="str">
        <f>IF('Parade Entries'!$G26="Charity",'Parade Entries'!S26,"")</f>
        <v/>
      </c>
      <c r="R25" s="233" t="str">
        <f>IF('Parade Entries'!$G26="Charity",'Parade Entries'!T26,"")</f>
        <v/>
      </c>
      <c r="S25" s="270" t="str">
        <f>IF('Parade Entries'!$G26="Charity",'Parade Entries'!U26,"")</f>
        <v/>
      </c>
      <c r="T25" s="270" t="str">
        <f>IF('Parade Entries'!$G26="Charity",'Parade Entries'!W26,"")</f>
        <v/>
      </c>
      <c r="U25" s="270" t="str">
        <f>IF('Parade Entries'!$G26="Charity",'Parade Entries'!X26,"")</f>
        <v/>
      </c>
      <c r="V25" s="270" t="str">
        <f>IF('Parade Entries'!$G26="Charity",'Parade Entries'!V26,"")</f>
        <v/>
      </c>
      <c r="W25" s="273" t="str">
        <f>IF('Parade Entries'!$G26="Charity",'Parade Entries'!Y26,"")</f>
        <v/>
      </c>
      <c r="X25" s="270" t="str">
        <f>IF('Parade Entries'!$G26="Charity",'Parade Entries'!Z26,"")</f>
        <v/>
      </c>
      <c r="Y25" s="273" t="str">
        <f>IF('Parade Entries'!$G26="Charity",'Parade Entries'!AA26,"")</f>
        <v/>
      </c>
      <c r="Z25" s="270" t="str">
        <f>IF('Parade Entries'!$G26="Charity",'Parade Entries'!AB26,"")</f>
        <v/>
      </c>
      <c r="AA25" s="273" t="str">
        <f>IF('Parade Entries'!$G26="Charity",'Parade Entries'!AC26,"")</f>
        <v/>
      </c>
      <c r="AB25" s="233" t="str">
        <f>IF('Parade Entries'!$G26="Charity",'Parade Entries'!AD26,"")</f>
        <v/>
      </c>
      <c r="AC25" s="233" t="str">
        <f>IF('Parade Entries'!$G26="Charity",'Parade Entries'!AE26,"")</f>
        <v/>
      </c>
      <c r="AD25" s="233" t="str">
        <f>IF('Parade Entries'!$G26="Charity",'Parade Entries'!AF26,"")</f>
        <v/>
      </c>
    </row>
    <row r="26" spans="2:30" ht="18" x14ac:dyDescent="0.25">
      <c r="B26" s="156" t="str">
        <f>IF('Parade Entries'!$G27="Charity",'Parade Entries'!B27,"")</f>
        <v/>
      </c>
      <c r="C26" s="233" t="str">
        <f>IF('Parade Entries'!$G27="Charity",'Parade Entries'!E27,"")</f>
        <v/>
      </c>
      <c r="D26" s="233" t="str">
        <f>IF('Parade Entries'!$G27="Charity",'Parade Entries'!F27,"")</f>
        <v/>
      </c>
      <c r="E26" s="233" t="str">
        <f>IF('Parade Entries'!$G27="Charity",'Parade Entries'!G27,"")</f>
        <v/>
      </c>
      <c r="F26" s="233" t="str">
        <f>IF('Parade Entries'!$G27="Charity",'Parade Entries'!H27,"")</f>
        <v/>
      </c>
      <c r="G26" s="233" t="str">
        <f>IF('Parade Entries'!$G27="Charity",'Parade Entries'!I27,"")</f>
        <v/>
      </c>
      <c r="H26" s="233" t="str">
        <f>IF('Parade Entries'!$G27="Charity",'Parade Entries'!J27,"")</f>
        <v/>
      </c>
      <c r="I26" s="268" t="str">
        <f>IF('Parade Entries'!$G27="Charity",'Parade Entries'!K27,"")</f>
        <v/>
      </c>
      <c r="J26" s="233" t="str">
        <f>IF('Parade Entries'!$G27="Charity",'Parade Entries'!L27,"")</f>
        <v/>
      </c>
      <c r="K26" s="269" t="str">
        <f>IF('Parade Entries'!$G27="Charity",'Parade Entries'!M27,"")</f>
        <v/>
      </c>
      <c r="L26" s="233" t="str">
        <f>IF('Parade Entries'!$G27="Charity",'Parade Entries'!N27,"")</f>
        <v/>
      </c>
      <c r="M26" s="269" t="str">
        <f>IF('Parade Entries'!$G27="Charity",'Parade Entries'!O27,"")</f>
        <v/>
      </c>
      <c r="N26" s="233" t="str">
        <f>IF('Parade Entries'!$G27="Charity",'Parade Entries'!P27,"")</f>
        <v/>
      </c>
      <c r="O26" s="269" t="str">
        <f>IF('Parade Entries'!$G27="Charity",'Parade Entries'!Q27,"")</f>
        <v/>
      </c>
      <c r="P26" s="269" t="str">
        <f>IF('Parade Entries'!$G27="Charity",'Parade Entries'!R27,"")</f>
        <v/>
      </c>
      <c r="Q26" s="233" t="str">
        <f>IF('Parade Entries'!$G27="Charity",'Parade Entries'!S27,"")</f>
        <v/>
      </c>
      <c r="R26" s="233" t="str">
        <f>IF('Parade Entries'!$G27="Charity",'Parade Entries'!T27,"")</f>
        <v/>
      </c>
      <c r="S26" s="270" t="str">
        <f>IF('Parade Entries'!$G27="Charity",'Parade Entries'!U27,"")</f>
        <v/>
      </c>
      <c r="T26" s="270" t="str">
        <f>IF('Parade Entries'!$G27="Charity",'Parade Entries'!W27,"")</f>
        <v/>
      </c>
      <c r="U26" s="270" t="str">
        <f>IF('Parade Entries'!$G27="Charity",'Parade Entries'!X27,"")</f>
        <v/>
      </c>
      <c r="V26" s="270" t="str">
        <f>IF('Parade Entries'!$G27="Charity",'Parade Entries'!V27,"")</f>
        <v/>
      </c>
      <c r="W26" s="273" t="str">
        <f>IF('Parade Entries'!$G27="Charity",'Parade Entries'!Y27,"")</f>
        <v/>
      </c>
      <c r="X26" s="270" t="str">
        <f>IF('Parade Entries'!$G27="Charity",'Parade Entries'!Z27,"")</f>
        <v/>
      </c>
      <c r="Y26" s="273" t="str">
        <f>IF('Parade Entries'!$G27="Charity",'Parade Entries'!AA27,"")</f>
        <v/>
      </c>
      <c r="Z26" s="270" t="str">
        <f>IF('Parade Entries'!$G27="Charity",'Parade Entries'!AB27,"")</f>
        <v/>
      </c>
      <c r="AA26" s="273" t="str">
        <f>IF('Parade Entries'!$G27="Charity",'Parade Entries'!AC27,"")</f>
        <v/>
      </c>
      <c r="AB26" s="233" t="str">
        <f>IF('Parade Entries'!$G27="Charity",'Parade Entries'!AD27,"")</f>
        <v/>
      </c>
      <c r="AC26" s="233" t="str">
        <f>IF('Parade Entries'!$G27="Charity",'Parade Entries'!AE27,"")</f>
        <v/>
      </c>
      <c r="AD26" s="233" t="str">
        <f>IF('Parade Entries'!$G27="Charity",'Parade Entries'!AF27,"")</f>
        <v/>
      </c>
    </row>
    <row r="27" spans="2:30" ht="18" x14ac:dyDescent="0.25">
      <c r="B27" s="156" t="str">
        <f>IF('Parade Entries'!$G28="Charity",'Parade Entries'!B28,"")</f>
        <v/>
      </c>
      <c r="C27" s="233" t="str">
        <f>IF('Parade Entries'!$G28="Charity",'Parade Entries'!E28,"")</f>
        <v/>
      </c>
      <c r="D27" s="233" t="str">
        <f>IF('Parade Entries'!$G28="Charity",'Parade Entries'!F28,"")</f>
        <v/>
      </c>
      <c r="E27" s="233" t="str">
        <f>IF('Parade Entries'!$G28="Charity",'Parade Entries'!G28,"")</f>
        <v/>
      </c>
      <c r="F27" s="233" t="str">
        <f>IF('Parade Entries'!$G28="Charity",'Parade Entries'!H28,"")</f>
        <v/>
      </c>
      <c r="G27" s="233" t="str">
        <f>IF('Parade Entries'!$G28="Charity",'Parade Entries'!I28,"")</f>
        <v/>
      </c>
      <c r="H27" s="233" t="str">
        <f>IF('Parade Entries'!$G28="Charity",'Parade Entries'!J28,"")</f>
        <v/>
      </c>
      <c r="I27" s="268" t="str">
        <f>IF('Parade Entries'!$G28="Charity",'Parade Entries'!K28,"")</f>
        <v/>
      </c>
      <c r="J27" s="233" t="str">
        <f>IF('Parade Entries'!$G28="Charity",'Parade Entries'!L28,"")</f>
        <v/>
      </c>
      <c r="K27" s="269" t="str">
        <f>IF('Parade Entries'!$G28="Charity",'Parade Entries'!M28,"")</f>
        <v/>
      </c>
      <c r="L27" s="233" t="str">
        <f>IF('Parade Entries'!$G28="Charity",'Parade Entries'!N28,"")</f>
        <v/>
      </c>
      <c r="M27" s="269" t="str">
        <f>IF('Parade Entries'!$G28="Charity",'Parade Entries'!O28,"")</f>
        <v/>
      </c>
      <c r="N27" s="233" t="str">
        <f>IF('Parade Entries'!$G28="Charity",'Parade Entries'!P28,"")</f>
        <v/>
      </c>
      <c r="O27" s="269" t="str">
        <f>IF('Parade Entries'!$G28="Charity",'Parade Entries'!Q28,"")</f>
        <v/>
      </c>
      <c r="P27" s="269" t="str">
        <f>IF('Parade Entries'!$G28="Charity",'Parade Entries'!R28,"")</f>
        <v/>
      </c>
      <c r="Q27" s="233" t="str">
        <f>IF('Parade Entries'!$G28="Charity",'Parade Entries'!S28,"")</f>
        <v/>
      </c>
      <c r="R27" s="233" t="str">
        <f>IF('Parade Entries'!$G28="Charity",'Parade Entries'!T28,"")</f>
        <v/>
      </c>
      <c r="S27" s="270" t="str">
        <f>IF('Parade Entries'!$G28="Charity",'Parade Entries'!U28,"")</f>
        <v/>
      </c>
      <c r="T27" s="270" t="str">
        <f>IF('Parade Entries'!$G28="Charity",'Parade Entries'!W28,"")</f>
        <v/>
      </c>
      <c r="U27" s="270" t="str">
        <f>IF('Parade Entries'!$G28="Charity",'Parade Entries'!X28,"")</f>
        <v/>
      </c>
      <c r="V27" s="270" t="str">
        <f>IF('Parade Entries'!$G28="Charity",'Parade Entries'!V28,"")</f>
        <v/>
      </c>
      <c r="W27" s="273" t="str">
        <f>IF('Parade Entries'!$G28="Charity",'Parade Entries'!Y28,"")</f>
        <v/>
      </c>
      <c r="X27" s="270" t="str">
        <f>IF('Parade Entries'!$G28="Charity",'Parade Entries'!Z28,"")</f>
        <v/>
      </c>
      <c r="Y27" s="273" t="str">
        <f>IF('Parade Entries'!$G28="Charity",'Parade Entries'!AA28,"")</f>
        <v/>
      </c>
      <c r="Z27" s="270" t="str">
        <f>IF('Parade Entries'!$G28="Charity",'Parade Entries'!AB28,"")</f>
        <v/>
      </c>
      <c r="AA27" s="273" t="str">
        <f>IF('Parade Entries'!$G28="Charity",'Parade Entries'!AC28,"")</f>
        <v/>
      </c>
      <c r="AB27" s="233" t="str">
        <f>IF('Parade Entries'!$G28="Charity",'Parade Entries'!AD28,"")</f>
        <v/>
      </c>
      <c r="AC27" s="233" t="str">
        <f>IF('Parade Entries'!$G28="Charity",'Parade Entries'!AE28,"")</f>
        <v/>
      </c>
      <c r="AD27" s="233" t="str">
        <f>IF('Parade Entries'!$G28="Charity",'Parade Entries'!AF28,"")</f>
        <v/>
      </c>
    </row>
    <row r="28" spans="2:30" ht="18" x14ac:dyDescent="0.25">
      <c r="B28" s="156" t="str">
        <f>IF('Parade Entries'!$G29="Charity",'Parade Entries'!B29,"")</f>
        <v>Miss Capital City Scholarship org</v>
      </c>
      <c r="C28" s="233">
        <f>IF('Parade Entries'!$G29="Charity",'Parade Entries'!E29,"")</f>
        <v>46028</v>
      </c>
      <c r="D28" s="233" t="str">
        <f>IF('Parade Entries'!$G29="Charity",'Parade Entries'!F29,"")</f>
        <v xml:space="preserve"> </v>
      </c>
      <c r="E28" s="233" t="str">
        <f>IF('Parade Entries'!$G29="Charity",'Parade Entries'!G29,"")</f>
        <v>Charity</v>
      </c>
      <c r="F28" s="233" t="str">
        <f>IF('Parade Entries'!$G29="Charity",'Parade Entries'!H29,"")</f>
        <v>Rene</v>
      </c>
      <c r="G28" s="233" t="str">
        <f>IF('Parade Entries'!$G29="Charity",'Parade Entries'!I29,"")</f>
        <v>Shelton</v>
      </c>
      <c r="H28" s="233" t="str">
        <f>IF('Parade Entries'!$G29="Charity",'Parade Entries'!J29,"")</f>
        <v>misscapitalcitymao@gmail.com</v>
      </c>
      <c r="I28" s="268">
        <f>IF('Parade Entries'!$G29="Charity",'Parade Entries'!K29,"")</f>
        <v>2176227166</v>
      </c>
      <c r="J28" s="233" t="str">
        <f>IF('Parade Entries'!$G29="Charity",'Parade Entries'!L29,"")</f>
        <v>Miss Capital City Scholarship Organization and Miss Illinois scholarship organization titleholders who will be competing for the title of Miss Illinois in June and the ability to compete at Miss America in September!</v>
      </c>
      <c r="K28" s="269">
        <f>IF('Parade Entries'!$G29="Charity",'Parade Entries'!M29,"")</f>
        <v>20</v>
      </c>
      <c r="L28" s="233" t="str">
        <f>IF('Parade Entries'!$G29="Charity",'Parade Entries'!N29,"")</f>
        <v>Will pay at Check-in</v>
      </c>
      <c r="M28" s="269">
        <f>IF('Parade Entries'!$G29="Charity",'Parade Entries'!O29,"")</f>
        <v>0</v>
      </c>
      <c r="N28" s="233">
        <f>IF('Parade Entries'!$G29="Charity",'Parade Entries'!P29,"")</f>
        <v>0</v>
      </c>
      <c r="O28" s="269">
        <f>IF('Parade Entries'!$G29="Charity",'Parade Entries'!Q29,"")</f>
        <v>0</v>
      </c>
      <c r="P28" s="269">
        <f>IF('Parade Entries'!$G29="Charity",'Parade Entries'!R29,"")</f>
        <v>0</v>
      </c>
      <c r="Q28" s="233">
        <f>IF('Parade Entries'!$G29="Charity",'Parade Entries'!S29,"")</f>
        <v>0</v>
      </c>
      <c r="R28" s="233" t="str">
        <f>IF('Parade Entries'!$G29="Charity",'Parade Entries'!T29,"")</f>
        <v>Check</v>
      </c>
      <c r="S28" s="270">
        <f>IF('Parade Entries'!$G29="Charity",'Parade Entries'!U29,"")</f>
        <v>50</v>
      </c>
      <c r="T28" s="270">
        <f>IF('Parade Entries'!$G29="Charity",'Parade Entries'!W29,"")</f>
        <v>0</v>
      </c>
      <c r="U28" s="270">
        <f>IF('Parade Entries'!$G29="Charity",'Parade Entries'!X29,"")</f>
        <v>0</v>
      </c>
      <c r="V28" s="270">
        <f>IF('Parade Entries'!$G29="Charity",'Parade Entries'!V29,"")</f>
        <v>0</v>
      </c>
      <c r="W28" s="273" t="str">
        <f>IF('Parade Entries'!$G29="Charity",'Parade Entries'!Y29,"")</f>
        <v/>
      </c>
      <c r="X28" s="270">
        <f>IF('Parade Entries'!$G29="Charity",'Parade Entries'!Z29,"")</f>
        <v>0</v>
      </c>
      <c r="Y28" s="273" t="str">
        <f>IF('Parade Entries'!$G29="Charity",'Parade Entries'!AA29,"")</f>
        <v/>
      </c>
      <c r="Z28" s="270">
        <f>IF('Parade Entries'!$G29="Charity",'Parade Entries'!AB29,"")</f>
        <v>0</v>
      </c>
      <c r="AA28" s="273">
        <f>IF('Parade Entries'!$G29="Charity",'Parade Entries'!AC29,"")</f>
        <v>0</v>
      </c>
      <c r="AB28" s="233" t="str">
        <f>IF('Parade Entries'!$G29="Charity",'Parade Entries'!AD29,"")</f>
        <v>Rene Shelton</v>
      </c>
      <c r="AC28" s="233" t="str">
        <f>IF('Parade Entries'!$G29="Charity",'Parade Entries'!AE29,"")</f>
        <v>New Site</v>
      </c>
      <c r="AD28" s="233">
        <f>IF('Parade Entries'!$G29="Charity",'Parade Entries'!AF29,"")</f>
        <v>0</v>
      </c>
    </row>
    <row r="29" spans="2:30" ht="18" x14ac:dyDescent="0.25">
      <c r="B29" s="156" t="str">
        <f>IF('Parade Entries'!$G30="Charity",'Parade Entries'!B30,"")</f>
        <v/>
      </c>
      <c r="C29" s="233" t="str">
        <f>IF('Parade Entries'!$G30="Charity",'Parade Entries'!E30,"")</f>
        <v/>
      </c>
      <c r="D29" s="233" t="str">
        <f>IF('Parade Entries'!$G30="Charity",'Parade Entries'!F30,"")</f>
        <v/>
      </c>
      <c r="E29" s="233" t="str">
        <f>IF('Parade Entries'!$G30="Charity",'Parade Entries'!G30,"")</f>
        <v/>
      </c>
      <c r="F29" s="233" t="str">
        <f>IF('Parade Entries'!$G30="Charity",'Parade Entries'!H30,"")</f>
        <v/>
      </c>
      <c r="G29" s="233" t="str">
        <f>IF('Parade Entries'!$G30="Charity",'Parade Entries'!I30,"")</f>
        <v/>
      </c>
      <c r="H29" s="233" t="str">
        <f>IF('Parade Entries'!$G30="Charity",'Parade Entries'!J30,"")</f>
        <v/>
      </c>
      <c r="I29" s="268" t="str">
        <f>IF('Parade Entries'!$G30="Charity",'Parade Entries'!K30,"")</f>
        <v/>
      </c>
      <c r="J29" s="233" t="str">
        <f>IF('Parade Entries'!$G30="Charity",'Parade Entries'!L30,"")</f>
        <v/>
      </c>
      <c r="K29" s="269" t="str">
        <f>IF('Parade Entries'!$G30="Charity",'Parade Entries'!M30,"")</f>
        <v/>
      </c>
      <c r="L29" s="233" t="str">
        <f>IF('Parade Entries'!$G30="Charity",'Parade Entries'!N30,"")</f>
        <v/>
      </c>
      <c r="M29" s="269" t="str">
        <f>IF('Parade Entries'!$G30="Charity",'Parade Entries'!O30,"")</f>
        <v/>
      </c>
      <c r="N29" s="233" t="str">
        <f>IF('Parade Entries'!$G30="Charity",'Parade Entries'!P30,"")</f>
        <v/>
      </c>
      <c r="O29" s="269" t="str">
        <f>IF('Parade Entries'!$G30="Charity",'Parade Entries'!Q30,"")</f>
        <v/>
      </c>
      <c r="P29" s="269" t="str">
        <f>IF('Parade Entries'!$G30="Charity",'Parade Entries'!R30,"")</f>
        <v/>
      </c>
      <c r="Q29" s="233" t="str">
        <f>IF('Parade Entries'!$G30="Charity",'Parade Entries'!S30,"")</f>
        <v/>
      </c>
      <c r="R29" s="233" t="str">
        <f>IF('Parade Entries'!$G30="Charity",'Parade Entries'!T30,"")</f>
        <v/>
      </c>
      <c r="S29" s="270" t="str">
        <f>IF('Parade Entries'!$G30="Charity",'Parade Entries'!U30,"")</f>
        <v/>
      </c>
      <c r="T29" s="270" t="str">
        <f>IF('Parade Entries'!$G30="Charity",'Parade Entries'!W30,"")</f>
        <v/>
      </c>
      <c r="U29" s="270" t="str">
        <f>IF('Parade Entries'!$G30="Charity",'Parade Entries'!X30,"")</f>
        <v/>
      </c>
      <c r="V29" s="270" t="str">
        <f>IF('Parade Entries'!$G30="Charity",'Parade Entries'!V30,"")</f>
        <v/>
      </c>
      <c r="W29" s="273" t="str">
        <f>IF('Parade Entries'!$G30="Charity",'Parade Entries'!Y30,"")</f>
        <v/>
      </c>
      <c r="X29" s="270" t="str">
        <f>IF('Parade Entries'!$G30="Charity",'Parade Entries'!Z30,"")</f>
        <v/>
      </c>
      <c r="Y29" s="273" t="str">
        <f>IF('Parade Entries'!$G30="Charity",'Parade Entries'!AA30,"")</f>
        <v/>
      </c>
      <c r="Z29" s="270" t="str">
        <f>IF('Parade Entries'!$G30="Charity",'Parade Entries'!AB30,"")</f>
        <v/>
      </c>
      <c r="AA29" s="273" t="str">
        <f>IF('Parade Entries'!$G30="Charity",'Parade Entries'!AC30,"")</f>
        <v/>
      </c>
      <c r="AB29" s="233" t="str">
        <f>IF('Parade Entries'!$G30="Charity",'Parade Entries'!AD30,"")</f>
        <v/>
      </c>
      <c r="AC29" s="233" t="str">
        <f>IF('Parade Entries'!$G30="Charity",'Parade Entries'!AE30,"")</f>
        <v/>
      </c>
      <c r="AD29" s="233" t="str">
        <f>IF('Parade Entries'!$G30="Charity",'Parade Entries'!AF30,"")</f>
        <v/>
      </c>
    </row>
    <row r="30" spans="2:30" ht="18" x14ac:dyDescent="0.25">
      <c r="B30" s="156" t="str">
        <f>IF('Parade Entries'!$G31="Charity",'Parade Entries'!B31,"")</f>
        <v>Cool Cruisers Car club</v>
      </c>
      <c r="C30" s="233">
        <f>IF('Parade Entries'!$G31="Charity",'Parade Entries'!E31,"")</f>
        <v>46029</v>
      </c>
      <c r="D30" s="233" t="str">
        <f>IF('Parade Entries'!$G31="Charity",'Parade Entries'!F31,"")</f>
        <v>Paid</v>
      </c>
      <c r="E30" s="233" t="str">
        <f>IF('Parade Entries'!$G31="Charity",'Parade Entries'!G31,"")</f>
        <v>Charity</v>
      </c>
      <c r="F30" s="233" t="str">
        <f>IF('Parade Entries'!$G31="Charity",'Parade Entries'!H31,"")</f>
        <v>Dino</v>
      </c>
      <c r="G30" s="233" t="str">
        <f>IF('Parade Entries'!$G31="Charity",'Parade Entries'!I31,"")</f>
        <v>George</v>
      </c>
      <c r="H30" s="233" t="str">
        <f>IF('Parade Entries'!$G31="Charity",'Parade Entries'!J31,"")</f>
        <v>dinogeorge1960@icloud.com</v>
      </c>
      <c r="I30" s="268">
        <f>IF('Parade Entries'!$G31="Charity",'Parade Entries'!K31,"")</f>
        <v>2173813958</v>
      </c>
      <c r="J30" s="233" t="str">
        <f>IF('Parade Entries'!$G31="Charity",'Parade Entries'!L31,"")</f>
        <v>Scream and Holler for your Springfield Illinois
Cool Cruisers car club ,, this car club has been doing charitable events for 37 years in the Springfield area , thank you cool cruisers</v>
      </c>
      <c r="K30" s="269">
        <f>IF('Parade Entries'!$G31="Charity",'Parade Entries'!M31,"")</f>
        <v>15</v>
      </c>
      <c r="L30" s="233" t="str">
        <f>IF('Parade Entries'!$G31="Charity",'Parade Entries'!N31,"")</f>
        <v>15 entries but paid $50</v>
      </c>
      <c r="M30" s="269">
        <f>IF('Parade Entries'!$G31="Charity",'Parade Entries'!O31,"")</f>
        <v>0</v>
      </c>
      <c r="N30" s="233" t="str">
        <f>IF('Parade Entries'!$G31="Charity",'Parade Entries'!P31,"")</f>
        <v>YES</v>
      </c>
      <c r="O30" s="269">
        <f>IF('Parade Entries'!$G31="Charity",'Parade Entries'!Q31,"")</f>
        <v>15</v>
      </c>
      <c r="P30" s="269">
        <f>IF('Parade Entries'!$G31="Charity",'Parade Entries'!R31,"")</f>
        <v>0</v>
      </c>
      <c r="Q30" s="233" t="str">
        <f>IF('Parade Entries'!$G31="Charity",'Parade Entries'!S31,"")</f>
        <v>15 Classic cars</v>
      </c>
      <c r="R30" s="233" t="str">
        <f>IF('Parade Entries'!$G31="Charity",'Parade Entries'!T31,"")</f>
        <v>Online - Stripe</v>
      </c>
      <c r="S30" s="270">
        <f>IF('Parade Entries'!$G31="Charity",'Parade Entries'!U31,"")</f>
        <v>50</v>
      </c>
      <c r="T30" s="270">
        <f>IF('Parade Entries'!$G31="Charity",'Parade Entries'!W31,"")</f>
        <v>46.75</v>
      </c>
      <c r="U30" s="270">
        <f>IF('Parade Entries'!$G31="Charity",'Parade Entries'!X31,"")</f>
        <v>0</v>
      </c>
      <c r="V30" s="270">
        <f>IF('Parade Entries'!$G31="Charity",'Parade Entries'!V31,"")</f>
        <v>1.75</v>
      </c>
      <c r="W30" s="273">
        <f>IF('Parade Entries'!$G31="Charity",'Parade Entries'!Y31,"")</f>
        <v>3.5000000000000003E-2</v>
      </c>
      <c r="X30" s="270">
        <f>IF('Parade Entries'!$G31="Charity",'Parade Entries'!Z31,"")</f>
        <v>1.5</v>
      </c>
      <c r="Y30" s="273">
        <f>IF('Parade Entries'!$G31="Charity",'Parade Entries'!AA31,"")</f>
        <v>0.03</v>
      </c>
      <c r="Z30" s="270">
        <f>IF('Parade Entries'!$G31="Charity",'Parade Entries'!AB31,"")</f>
        <v>3.25</v>
      </c>
      <c r="AA30" s="273">
        <f>IF('Parade Entries'!$G31="Charity",'Parade Entries'!AC31,"")</f>
        <v>6.5000000000000002E-2</v>
      </c>
      <c r="AB30" s="233" t="str">
        <f>IF('Parade Entries'!$G31="Charity",'Parade Entries'!AD31,"")</f>
        <v>Dino George</v>
      </c>
      <c r="AC30" s="233" t="str">
        <f>IF('Parade Entries'!$G31="Charity",'Parade Entries'!AE31,"")</f>
        <v>New Site</v>
      </c>
      <c r="AD30" s="233" t="str">
        <f>IF('Parade Entries'!$G31="Charity",'Parade Entries'!AF31,"")</f>
        <v/>
      </c>
    </row>
    <row r="31" spans="2:30" ht="18" x14ac:dyDescent="0.25">
      <c r="B31" s="156" t="str">
        <f>IF('Parade Entries'!$G32="Charity",'Parade Entries'!B32,"")</f>
        <v>Blessed Sacrament School</v>
      </c>
      <c r="C31" s="233">
        <f>IF('Parade Entries'!$G32="Charity",'Parade Entries'!E32,"")</f>
        <v>46029</v>
      </c>
      <c r="D31" s="233" t="str">
        <f>IF('Parade Entries'!$G32="Charity",'Parade Entries'!F32,"")</f>
        <v>Paid</v>
      </c>
      <c r="E31" s="233" t="str">
        <f>IF('Parade Entries'!$G32="Charity",'Parade Entries'!G32,"")</f>
        <v>Charity</v>
      </c>
      <c r="F31" s="233" t="str">
        <f>IF('Parade Entries'!$G32="Charity",'Parade Entries'!H32,"")</f>
        <v>Jenna</v>
      </c>
      <c r="G31" s="233" t="str">
        <f>IF('Parade Entries'!$G32="Charity",'Parade Entries'!I32,"")</f>
        <v>Davlin</v>
      </c>
      <c r="H31" s="233" t="str">
        <f>IF('Parade Entries'!$G32="Charity",'Parade Entries'!J32,"")</f>
        <v>davlin@bssbruins.org</v>
      </c>
      <c r="I31" s="268">
        <f>IF('Parade Entries'!$G32="Charity",'Parade Entries'!K32,"")</f>
        <v>2175287521</v>
      </c>
      <c r="J31" s="233" t="str">
        <f>IF('Parade Entries'!$G32="Charity",'Parade Entries'!L32,"")</f>
        <v>Blessed Sacrament School is celebrating 100 years of making a difference in Catholic education! Opening their doors in 1925 and going stronger than ever with over 400 students Blessed Sacrament is the place to be!</v>
      </c>
      <c r="K31" s="269">
        <f>IF('Parade Entries'!$G32="Charity",'Parade Entries'!M32,"")</f>
        <v>0</v>
      </c>
      <c r="L31" s="233" t="str">
        <f>IF('Parade Entries'!$G32="Charity",'Parade Entries'!N32,"")</f>
        <v>100 kids representing 100 yrs anniv</v>
      </c>
      <c r="M31" s="269">
        <f>IF('Parade Entries'!$G32="Charity",'Parade Entries'!O32,"")</f>
        <v>0</v>
      </c>
      <c r="N31" s="233">
        <f>IF('Parade Entries'!$G32="Charity",'Parade Entries'!P32,"")</f>
        <v>0</v>
      </c>
      <c r="O31" s="269">
        <f>IF('Parade Entries'!$G32="Charity",'Parade Entries'!Q32,"")</f>
        <v>2</v>
      </c>
      <c r="P31" s="269">
        <f>IF('Parade Entries'!$G32="Charity",'Parade Entries'!R32,"")</f>
        <v>0</v>
      </c>
      <c r="Q31" s="233" t="str">
        <f>IF('Parade Entries'!$G32="Charity",'Parade Entries'!S32,"")</f>
        <v>2 SUV's</v>
      </c>
      <c r="R31" s="233" t="str">
        <f>IF('Parade Entries'!$G32="Charity",'Parade Entries'!T32,"")</f>
        <v>Online - Stripe</v>
      </c>
      <c r="S31" s="270">
        <f>IF('Parade Entries'!$G32="Charity",'Parade Entries'!U32,"")</f>
        <v>50</v>
      </c>
      <c r="T31" s="270">
        <f>IF('Parade Entries'!$G32="Charity",'Parade Entries'!W32,"")</f>
        <v>46.75</v>
      </c>
      <c r="U31" s="270">
        <f>IF('Parade Entries'!$G32="Charity",'Parade Entries'!X32,"")</f>
        <v>0</v>
      </c>
      <c r="V31" s="270">
        <f>IF('Parade Entries'!$G32="Charity",'Parade Entries'!V32,"")</f>
        <v>1.75</v>
      </c>
      <c r="W31" s="273">
        <f>IF('Parade Entries'!$G32="Charity",'Parade Entries'!Y32,"")</f>
        <v>3.5000000000000003E-2</v>
      </c>
      <c r="X31" s="270">
        <f>IF('Parade Entries'!$G32="Charity",'Parade Entries'!Z32,"")</f>
        <v>1.5</v>
      </c>
      <c r="Y31" s="273">
        <f>IF('Parade Entries'!$G32="Charity",'Parade Entries'!AA32,"")</f>
        <v>0.03</v>
      </c>
      <c r="Z31" s="270">
        <f>IF('Parade Entries'!$G32="Charity",'Parade Entries'!AB32,"")</f>
        <v>3.25</v>
      </c>
      <c r="AA31" s="273">
        <f>IF('Parade Entries'!$G32="Charity",'Parade Entries'!AC32,"")</f>
        <v>6.5000000000000002E-2</v>
      </c>
      <c r="AB31" s="233" t="str">
        <f>IF('Parade Entries'!$G32="Charity",'Parade Entries'!AD32,"")</f>
        <v>Jenna Davlin</v>
      </c>
      <c r="AC31" s="233" t="str">
        <f>IF('Parade Entries'!$G32="Charity",'Parade Entries'!AE32,"")</f>
        <v>New Site</v>
      </c>
      <c r="AD31" s="233" t="str">
        <f>IF('Parade Entries'!$G32="Charity",'Parade Entries'!AF32,"")</f>
        <v/>
      </c>
    </row>
    <row r="32" spans="2:30" ht="18" x14ac:dyDescent="0.25">
      <c r="B32" s="156" t="str">
        <f>IF('Parade Entries'!$G33="Charity",'Parade Entries'!B33,"")</f>
        <v>The Illinois National Guard and Militia Historical Society, Inc.</v>
      </c>
      <c r="C32" s="233">
        <f>IF('Parade Entries'!$G33="Charity",'Parade Entries'!E33,"")</f>
        <v>46030</v>
      </c>
      <c r="D32" s="233" t="str">
        <f>IF('Parade Entries'!$G33="Charity",'Parade Entries'!F33,"")</f>
        <v>Paid</v>
      </c>
      <c r="E32" s="233" t="str">
        <f>IF('Parade Entries'!$G33="Charity",'Parade Entries'!G33,"")</f>
        <v>Charity</v>
      </c>
      <c r="F32" s="233" t="str">
        <f>IF('Parade Entries'!$G33="Charity",'Parade Entries'!H33,"")</f>
        <v>Paul</v>
      </c>
      <c r="G32" s="233" t="str">
        <f>IF('Parade Entries'!$G33="Charity",'Parade Entries'!I33,"")</f>
        <v>Fanning</v>
      </c>
      <c r="H32" s="233" t="str">
        <f>IF('Parade Entries'!$G33="Charity",'Parade Entries'!J33,"")</f>
        <v>paul.a.fanning4.nfg@army.mil</v>
      </c>
      <c r="I32" s="268">
        <f>IF('Parade Entries'!$G33="Charity",'Parade Entries'!K33,"")</f>
        <v>2177613384</v>
      </c>
      <c r="J32" s="233" t="str">
        <f>IF('Parade Entries'!$G33="Charity",'Parade Entries'!L33,"")</f>
        <v>Living History Detachment for Illinois Military Museum -The Living History Detachment tells the history and story of the Illinois Militia and Military of Illinois.</v>
      </c>
      <c r="K32" s="269">
        <f>IF('Parade Entries'!$G33="Charity",'Parade Entries'!M33,"")</f>
        <v>0</v>
      </c>
      <c r="L32" s="233" t="str">
        <f>IF('Parade Entries'!$G33="Charity",'Parade Entries'!N33,"")</f>
        <v>We receieved 2 payments</v>
      </c>
      <c r="M32" s="269">
        <f>IF('Parade Entries'!$G33="Charity",'Parade Entries'!O33,"")</f>
        <v>0</v>
      </c>
      <c r="N32" s="233">
        <f>IF('Parade Entries'!$G33="Charity",'Parade Entries'!P33,"")</f>
        <v>0</v>
      </c>
      <c r="O32" s="269">
        <f>IF('Parade Entries'!$G33="Charity",'Parade Entries'!Q33,"")</f>
        <v>2</v>
      </c>
      <c r="P32" s="269">
        <f>IF('Parade Entries'!$G33="Charity",'Parade Entries'!R33,"")</f>
        <v>0</v>
      </c>
      <c r="Q32" s="233" t="str">
        <f>IF('Parade Entries'!$G33="Charity",'Parade Entries'!S33,"")</f>
        <v>WWII Jeep and Humvee</v>
      </c>
      <c r="R32" s="233" t="str">
        <f>IF('Parade Entries'!$G33="Charity",'Parade Entries'!T33,"")</f>
        <v>Online - Stripe</v>
      </c>
      <c r="S32" s="270">
        <f>IF('Parade Entries'!$G33="Charity",'Parade Entries'!U33,"")</f>
        <v>50</v>
      </c>
      <c r="T32" s="270">
        <f>IF('Parade Entries'!$G33="Charity",'Parade Entries'!W33,"")</f>
        <v>46.75</v>
      </c>
      <c r="U32" s="270">
        <f>IF('Parade Entries'!$G33="Charity",'Parade Entries'!X33,"")</f>
        <v>0</v>
      </c>
      <c r="V32" s="270">
        <f>IF('Parade Entries'!$G33="Charity",'Parade Entries'!V33,"")</f>
        <v>1.75</v>
      </c>
      <c r="W32" s="273">
        <f>IF('Parade Entries'!$G33="Charity",'Parade Entries'!Y33,"")</f>
        <v>3.5000000000000003E-2</v>
      </c>
      <c r="X32" s="270">
        <f>IF('Parade Entries'!$G33="Charity",'Parade Entries'!Z33,"")</f>
        <v>1.5</v>
      </c>
      <c r="Y32" s="273">
        <f>IF('Parade Entries'!$G33="Charity",'Parade Entries'!AA33,"")</f>
        <v>0.03</v>
      </c>
      <c r="Z32" s="270">
        <f>IF('Parade Entries'!$G33="Charity",'Parade Entries'!AB33,"")</f>
        <v>3.25</v>
      </c>
      <c r="AA32" s="273">
        <f>IF('Parade Entries'!$G33="Charity",'Parade Entries'!AC33,"")</f>
        <v>6.5000000000000002E-2</v>
      </c>
      <c r="AB32" s="233" t="str">
        <f>IF('Parade Entries'!$G33="Charity",'Parade Entries'!AD33,"")</f>
        <v>Paul Fanning</v>
      </c>
      <c r="AC32" s="233" t="str">
        <f>IF('Parade Entries'!$G33="Charity",'Parade Entries'!AE33,"")</f>
        <v>New Site</v>
      </c>
      <c r="AD32" s="233" t="str">
        <f>IF('Parade Entries'!$G33="Charity",'Parade Entries'!AF33,"")</f>
        <v/>
      </c>
    </row>
    <row r="33" spans="2:30" ht="18" x14ac:dyDescent="0.25">
      <c r="B33" s="156" t="str">
        <f>IF('Parade Entries'!$G34="Charity",'Parade Entries'!B34,"")</f>
        <v/>
      </c>
      <c r="C33" s="233" t="str">
        <f>IF('Parade Entries'!$G34="Charity",'Parade Entries'!E34,"")</f>
        <v/>
      </c>
      <c r="D33" s="233" t="str">
        <f>IF('Parade Entries'!$G34="Charity",'Parade Entries'!F34,"")</f>
        <v/>
      </c>
      <c r="E33" s="233" t="str">
        <f>IF('Parade Entries'!$G34="Charity",'Parade Entries'!G34,"")</f>
        <v/>
      </c>
      <c r="F33" s="233" t="str">
        <f>IF('Parade Entries'!$G34="Charity",'Parade Entries'!H34,"")</f>
        <v/>
      </c>
      <c r="G33" s="233" t="str">
        <f>IF('Parade Entries'!$G34="Charity",'Parade Entries'!I34,"")</f>
        <v/>
      </c>
      <c r="H33" s="233" t="str">
        <f>IF('Parade Entries'!$G34="Charity",'Parade Entries'!J34,"")</f>
        <v/>
      </c>
      <c r="I33" s="268" t="str">
        <f>IF('Parade Entries'!$G34="Charity",'Parade Entries'!K34,"")</f>
        <v/>
      </c>
      <c r="J33" s="233" t="str">
        <f>IF('Parade Entries'!$G34="Charity",'Parade Entries'!L34,"")</f>
        <v/>
      </c>
      <c r="K33" s="269" t="str">
        <f>IF('Parade Entries'!$G34="Charity",'Parade Entries'!M34,"")</f>
        <v/>
      </c>
      <c r="L33" s="233" t="str">
        <f>IF('Parade Entries'!$G34="Charity",'Parade Entries'!N34,"")</f>
        <v/>
      </c>
      <c r="M33" s="269" t="str">
        <f>IF('Parade Entries'!$G34="Charity",'Parade Entries'!O34,"")</f>
        <v/>
      </c>
      <c r="N33" s="233" t="str">
        <f>IF('Parade Entries'!$G34="Charity",'Parade Entries'!P34,"")</f>
        <v/>
      </c>
      <c r="O33" s="269" t="str">
        <f>IF('Parade Entries'!$G34="Charity",'Parade Entries'!Q34,"")</f>
        <v/>
      </c>
      <c r="P33" s="269" t="str">
        <f>IF('Parade Entries'!$G34="Charity",'Parade Entries'!R34,"")</f>
        <v/>
      </c>
      <c r="Q33" s="233" t="str">
        <f>IF('Parade Entries'!$G34="Charity",'Parade Entries'!S34,"")</f>
        <v/>
      </c>
      <c r="R33" s="233" t="str">
        <f>IF('Parade Entries'!$G34="Charity",'Parade Entries'!T34,"")</f>
        <v/>
      </c>
      <c r="S33" s="270" t="str">
        <f>IF('Parade Entries'!$G34="Charity",'Parade Entries'!U34,"")</f>
        <v/>
      </c>
      <c r="T33" s="270" t="str">
        <f>IF('Parade Entries'!$G34="Charity",'Parade Entries'!W34,"")</f>
        <v/>
      </c>
      <c r="U33" s="270" t="str">
        <f>IF('Parade Entries'!$G34="Charity",'Parade Entries'!X34,"")</f>
        <v/>
      </c>
      <c r="V33" s="270" t="str">
        <f>IF('Parade Entries'!$G34="Charity",'Parade Entries'!V34,"")</f>
        <v/>
      </c>
      <c r="W33" s="273" t="str">
        <f>IF('Parade Entries'!$G34="Charity",'Parade Entries'!Y34,"")</f>
        <v/>
      </c>
      <c r="X33" s="270" t="str">
        <f>IF('Parade Entries'!$G34="Charity",'Parade Entries'!Z34,"")</f>
        <v/>
      </c>
      <c r="Y33" s="273" t="str">
        <f>IF('Parade Entries'!$G34="Charity",'Parade Entries'!AA34,"")</f>
        <v/>
      </c>
      <c r="Z33" s="270" t="str">
        <f>IF('Parade Entries'!$G34="Charity",'Parade Entries'!AB34,"")</f>
        <v/>
      </c>
      <c r="AA33" s="273" t="str">
        <f>IF('Parade Entries'!$G34="Charity",'Parade Entries'!AC34,"")</f>
        <v/>
      </c>
      <c r="AB33" s="233" t="str">
        <f>IF('Parade Entries'!$G34="Charity",'Parade Entries'!AD34,"")</f>
        <v/>
      </c>
      <c r="AC33" s="233" t="str">
        <f>IF('Parade Entries'!$G34="Charity",'Parade Entries'!AE34,"")</f>
        <v/>
      </c>
      <c r="AD33" s="233" t="str">
        <f>IF('Parade Entries'!$G34="Charity",'Parade Entries'!AF34,"")</f>
        <v/>
      </c>
    </row>
    <row r="34" spans="2:30" ht="18" x14ac:dyDescent="0.25">
      <c r="B34" s="156" t="str">
        <f>IF('Parade Entries'!$G35="Charity",'Parade Entries'!B35,"")</f>
        <v/>
      </c>
      <c r="C34" s="233" t="str">
        <f>IF('Parade Entries'!$G35="Charity",'Parade Entries'!E35,"")</f>
        <v/>
      </c>
      <c r="D34" s="233" t="str">
        <f>IF('Parade Entries'!$G35="Charity",'Parade Entries'!F35,"")</f>
        <v/>
      </c>
      <c r="E34" s="233" t="str">
        <f>IF('Parade Entries'!$G35="Charity",'Parade Entries'!G35,"")</f>
        <v/>
      </c>
      <c r="F34" s="233" t="str">
        <f>IF('Parade Entries'!$G35="Charity",'Parade Entries'!H35,"")</f>
        <v/>
      </c>
      <c r="G34" s="233" t="str">
        <f>IF('Parade Entries'!$G35="Charity",'Parade Entries'!I35,"")</f>
        <v/>
      </c>
      <c r="H34" s="233" t="str">
        <f>IF('Parade Entries'!$G35="Charity",'Parade Entries'!J35,"")</f>
        <v/>
      </c>
      <c r="I34" s="268" t="str">
        <f>IF('Parade Entries'!$G35="Charity",'Parade Entries'!K35,"")</f>
        <v/>
      </c>
      <c r="J34" s="233" t="str">
        <f>IF('Parade Entries'!$G35="Charity",'Parade Entries'!L35,"")</f>
        <v/>
      </c>
      <c r="K34" s="269" t="str">
        <f>IF('Parade Entries'!$G35="Charity",'Parade Entries'!M35,"")</f>
        <v/>
      </c>
      <c r="L34" s="233" t="str">
        <f>IF('Parade Entries'!$G35="Charity",'Parade Entries'!N35,"")</f>
        <v/>
      </c>
      <c r="M34" s="269" t="str">
        <f>IF('Parade Entries'!$G35="Charity",'Parade Entries'!O35,"")</f>
        <v/>
      </c>
      <c r="N34" s="233" t="str">
        <f>IF('Parade Entries'!$G35="Charity",'Parade Entries'!P35,"")</f>
        <v/>
      </c>
      <c r="O34" s="269" t="str">
        <f>IF('Parade Entries'!$G35="Charity",'Parade Entries'!Q35,"")</f>
        <v/>
      </c>
      <c r="P34" s="269" t="str">
        <f>IF('Parade Entries'!$G35="Charity",'Parade Entries'!R35,"")</f>
        <v/>
      </c>
      <c r="Q34" s="233" t="str">
        <f>IF('Parade Entries'!$G35="Charity",'Parade Entries'!S35,"")</f>
        <v/>
      </c>
      <c r="R34" s="233" t="str">
        <f>IF('Parade Entries'!$G35="Charity",'Parade Entries'!T35,"")</f>
        <v/>
      </c>
      <c r="S34" s="270" t="str">
        <f>IF('Parade Entries'!$G35="Charity",'Parade Entries'!U35,"")</f>
        <v/>
      </c>
      <c r="T34" s="270" t="str">
        <f>IF('Parade Entries'!$G35="Charity",'Parade Entries'!W35,"")</f>
        <v/>
      </c>
      <c r="U34" s="270" t="str">
        <f>IF('Parade Entries'!$G35="Charity",'Parade Entries'!X35,"")</f>
        <v/>
      </c>
      <c r="V34" s="270" t="str">
        <f>IF('Parade Entries'!$G35="Charity",'Parade Entries'!V35,"")</f>
        <v/>
      </c>
      <c r="W34" s="273" t="str">
        <f>IF('Parade Entries'!$G35="Charity",'Parade Entries'!Y35,"")</f>
        <v/>
      </c>
      <c r="X34" s="270" t="str">
        <f>IF('Parade Entries'!$G35="Charity",'Parade Entries'!Z35,"")</f>
        <v/>
      </c>
      <c r="Y34" s="273" t="str">
        <f>IF('Parade Entries'!$G35="Charity",'Parade Entries'!AA35,"")</f>
        <v/>
      </c>
      <c r="Z34" s="270" t="str">
        <f>IF('Parade Entries'!$G35="Charity",'Parade Entries'!AB35,"")</f>
        <v/>
      </c>
      <c r="AA34" s="273" t="str">
        <f>IF('Parade Entries'!$G35="Charity",'Parade Entries'!AC35,"")</f>
        <v/>
      </c>
      <c r="AB34" s="233" t="str">
        <f>IF('Parade Entries'!$G35="Charity",'Parade Entries'!AD35,"")</f>
        <v/>
      </c>
      <c r="AC34" s="233" t="str">
        <f>IF('Parade Entries'!$G35="Charity",'Parade Entries'!AE35,"")</f>
        <v/>
      </c>
      <c r="AD34" s="233" t="str">
        <f>IF('Parade Entries'!$G35="Charity",'Parade Entries'!AF35,"")</f>
        <v/>
      </c>
    </row>
    <row r="35" spans="2:30" ht="18" x14ac:dyDescent="0.25">
      <c r="B35" s="156" t="str">
        <f>IF('Parade Entries'!$G36="Charity",'Parade Entries'!B36,"")</f>
        <v/>
      </c>
      <c r="C35" s="233" t="str">
        <f>IF('Parade Entries'!$G36="Charity",'Parade Entries'!E36,"")</f>
        <v/>
      </c>
      <c r="D35" s="233" t="str">
        <f>IF('Parade Entries'!$G36="Charity",'Parade Entries'!F36,"")</f>
        <v/>
      </c>
      <c r="E35" s="233" t="str">
        <f>IF('Parade Entries'!$G36="Charity",'Parade Entries'!G36,"")</f>
        <v/>
      </c>
      <c r="F35" s="233" t="str">
        <f>IF('Parade Entries'!$G36="Charity",'Parade Entries'!H36,"")</f>
        <v/>
      </c>
      <c r="G35" s="233" t="str">
        <f>IF('Parade Entries'!$G36="Charity",'Parade Entries'!I36,"")</f>
        <v/>
      </c>
      <c r="H35" s="233" t="str">
        <f>IF('Parade Entries'!$G36="Charity",'Parade Entries'!J36,"")</f>
        <v/>
      </c>
      <c r="I35" s="268" t="str">
        <f>IF('Parade Entries'!$G36="Charity",'Parade Entries'!K36,"")</f>
        <v/>
      </c>
      <c r="J35" s="233" t="str">
        <f>IF('Parade Entries'!$G36="Charity",'Parade Entries'!L36,"")</f>
        <v/>
      </c>
      <c r="K35" s="269" t="str">
        <f>IF('Parade Entries'!$G36="Charity",'Parade Entries'!M36,"")</f>
        <v/>
      </c>
      <c r="L35" s="233" t="str">
        <f>IF('Parade Entries'!$G36="Charity",'Parade Entries'!N36,"")</f>
        <v/>
      </c>
      <c r="M35" s="269" t="str">
        <f>IF('Parade Entries'!$G36="Charity",'Parade Entries'!O36,"")</f>
        <v/>
      </c>
      <c r="N35" s="233" t="str">
        <f>IF('Parade Entries'!$G36="Charity",'Parade Entries'!P36,"")</f>
        <v/>
      </c>
      <c r="O35" s="269" t="str">
        <f>IF('Parade Entries'!$G36="Charity",'Parade Entries'!Q36,"")</f>
        <v/>
      </c>
      <c r="P35" s="269" t="str">
        <f>IF('Parade Entries'!$G36="Charity",'Parade Entries'!R36,"")</f>
        <v/>
      </c>
      <c r="Q35" s="233" t="str">
        <f>IF('Parade Entries'!$G36="Charity",'Parade Entries'!S36,"")</f>
        <v/>
      </c>
      <c r="R35" s="233" t="str">
        <f>IF('Parade Entries'!$G36="Charity",'Parade Entries'!T36,"")</f>
        <v/>
      </c>
      <c r="S35" s="270" t="str">
        <f>IF('Parade Entries'!$G36="Charity",'Parade Entries'!U36,"")</f>
        <v/>
      </c>
      <c r="T35" s="270" t="str">
        <f>IF('Parade Entries'!$G36="Charity",'Parade Entries'!W36,"")</f>
        <v/>
      </c>
      <c r="U35" s="270" t="str">
        <f>IF('Parade Entries'!$G36="Charity",'Parade Entries'!X36,"")</f>
        <v/>
      </c>
      <c r="V35" s="270" t="str">
        <f>IF('Parade Entries'!$G36="Charity",'Parade Entries'!V36,"")</f>
        <v/>
      </c>
      <c r="W35" s="273" t="str">
        <f>IF('Parade Entries'!$G36="Charity",'Parade Entries'!Y36,"")</f>
        <v/>
      </c>
      <c r="X35" s="270" t="str">
        <f>IF('Parade Entries'!$G36="Charity",'Parade Entries'!Z36,"")</f>
        <v/>
      </c>
      <c r="Y35" s="273" t="str">
        <f>IF('Parade Entries'!$G36="Charity",'Parade Entries'!AA36,"")</f>
        <v/>
      </c>
      <c r="Z35" s="270" t="str">
        <f>IF('Parade Entries'!$G36="Charity",'Parade Entries'!AB36,"")</f>
        <v/>
      </c>
      <c r="AA35" s="273" t="str">
        <f>IF('Parade Entries'!$G36="Charity",'Parade Entries'!AC36,"")</f>
        <v/>
      </c>
      <c r="AB35" s="233" t="str">
        <f>IF('Parade Entries'!$G36="Charity",'Parade Entries'!AD36,"")</f>
        <v/>
      </c>
      <c r="AC35" s="233" t="str">
        <f>IF('Parade Entries'!$G36="Charity",'Parade Entries'!AE36,"")</f>
        <v/>
      </c>
      <c r="AD35" s="233" t="str">
        <f>IF('Parade Entries'!$G36="Charity",'Parade Entries'!AF36,"")</f>
        <v/>
      </c>
    </row>
    <row r="36" spans="2:30" ht="18" x14ac:dyDescent="0.25">
      <c r="B36" s="156" t="str">
        <f>IF('Parade Entries'!$G37="Charity",'Parade Entries'!B37,"")</f>
        <v>UIS Prairie Stars</v>
      </c>
      <c r="C36" s="233">
        <f>IF('Parade Entries'!$G37="Charity",'Parade Entries'!E37,"")</f>
        <v>46035</v>
      </c>
      <c r="D36" s="233" t="str">
        <f>IF('Parade Entries'!$G37="Charity",'Parade Entries'!F37,"")</f>
        <v>Paid</v>
      </c>
      <c r="E36" s="233" t="str">
        <f>IF('Parade Entries'!$G37="Charity",'Parade Entries'!G37,"")</f>
        <v>Charity</v>
      </c>
      <c r="F36" s="233" t="str">
        <f>IF('Parade Entries'!$G37="Charity",'Parade Entries'!H37,"")</f>
        <v>Ryan</v>
      </c>
      <c r="G36" s="233" t="str">
        <f>IF('Parade Entries'!$G37="Charity",'Parade Entries'!I37,"")</f>
        <v>Bye</v>
      </c>
      <c r="H36" s="233" t="str">
        <f>IF('Parade Entries'!$G37="Charity",'Parade Entries'!J37,"")</f>
        <v>rbye@uis.edu</v>
      </c>
      <c r="I36" s="268">
        <f>IF('Parade Entries'!$G37="Charity",'Parade Entries'!K37,"")</f>
        <v>9286061484</v>
      </c>
      <c r="J36" s="233" t="str">
        <f>IF('Parade Entries'!$G37="Charity",'Parade Entries'!L37,"")</f>
        <v>The University of Illinois Springfield provides a uniquely student-centered educational experience both in and out of the classroom through active learning, meaningful research and impactful civic engagement that prepares graduates to contribute fully to society. UIS is proud to be one of three universities in the world-class University of Illinois System! Learn more about how you can become a Prairie Star at uis.edu!</v>
      </c>
      <c r="K36" s="269">
        <f>IF('Parade Entries'!$G37="Charity",'Parade Entries'!M37,"")</f>
        <v>20</v>
      </c>
      <c r="L36" s="233" t="str">
        <f>IF('Parade Entries'!$G37="Charity",'Parade Entries'!N37,"")</f>
        <v>Music will play from Truck Speakers</v>
      </c>
      <c r="M36" s="269">
        <f>IF('Parade Entries'!$G37="Charity",'Parade Entries'!O37,"")</f>
        <v>0</v>
      </c>
      <c r="N36" s="233" t="str">
        <f>IF('Parade Entries'!$G37="Charity",'Parade Entries'!P37,"")</f>
        <v>YES</v>
      </c>
      <c r="O36" s="269">
        <f>IF('Parade Entries'!$G37="Charity",'Parade Entries'!Q37,"")</f>
        <v>1</v>
      </c>
      <c r="P36" s="269">
        <f>IF('Parade Entries'!$G37="Charity",'Parade Entries'!R37,"")</f>
        <v>1</v>
      </c>
      <c r="Q36" s="233" t="str">
        <f>IF('Parade Entries'!$G37="Charity",'Parade Entries'!S37,"")</f>
        <v>Truck w/ Trailer</v>
      </c>
      <c r="R36" s="233" t="str">
        <f>IF('Parade Entries'!$G37="Charity",'Parade Entries'!T37,"")</f>
        <v>Online - Stripe</v>
      </c>
      <c r="S36" s="270">
        <f>IF('Parade Entries'!$G37="Charity",'Parade Entries'!U37,"")</f>
        <v>50</v>
      </c>
      <c r="T36" s="270">
        <f>IF('Parade Entries'!$G37="Charity",'Parade Entries'!W37,"")</f>
        <v>46.75</v>
      </c>
      <c r="U36" s="270">
        <f>IF('Parade Entries'!$G37="Charity",'Parade Entries'!X37,"")</f>
        <v>0</v>
      </c>
      <c r="V36" s="270">
        <f>IF('Parade Entries'!$G37="Charity",'Parade Entries'!V37,"")</f>
        <v>1.75</v>
      </c>
      <c r="W36" s="273">
        <f>IF('Parade Entries'!$G37="Charity",'Parade Entries'!Y37,"")</f>
        <v>3.5000000000000003E-2</v>
      </c>
      <c r="X36" s="270">
        <f>IF('Parade Entries'!$G37="Charity",'Parade Entries'!Z37,"")</f>
        <v>1.5</v>
      </c>
      <c r="Y36" s="273">
        <f>IF('Parade Entries'!$G37="Charity",'Parade Entries'!AA37,"")</f>
        <v>0.03</v>
      </c>
      <c r="Z36" s="270">
        <f>IF('Parade Entries'!$G37="Charity",'Parade Entries'!AB37,"")</f>
        <v>3.25</v>
      </c>
      <c r="AA36" s="273">
        <f>IF('Parade Entries'!$G37="Charity",'Parade Entries'!AC37,"")</f>
        <v>6.5000000000000002E-2</v>
      </c>
      <c r="AB36" s="233" t="str">
        <f>IF('Parade Entries'!$G37="Charity",'Parade Entries'!AD37,"")</f>
        <v>Ryan Bye</v>
      </c>
      <c r="AC36" s="233" t="str">
        <f>IF('Parade Entries'!$G37="Charity",'Parade Entries'!AE37,"")</f>
        <v>New Site</v>
      </c>
      <c r="AD36" s="233" t="str">
        <f>IF('Parade Entries'!$G37="Charity",'Parade Entries'!AF37,"")</f>
        <v/>
      </c>
    </row>
    <row r="37" spans="2:30" ht="18" x14ac:dyDescent="0.25">
      <c r="B37" s="156" t="str">
        <f>IF('Parade Entries'!$G38="Charity",'Parade Entries'!B38,"")</f>
        <v/>
      </c>
      <c r="C37" s="233" t="str">
        <f>IF('Parade Entries'!$G38="Charity",'Parade Entries'!E38,"")</f>
        <v/>
      </c>
      <c r="D37" s="233" t="str">
        <f>IF('Parade Entries'!$G38="Charity",'Parade Entries'!F38,"")</f>
        <v/>
      </c>
      <c r="E37" s="233" t="str">
        <f>IF('Parade Entries'!$G38="Charity",'Parade Entries'!G38,"")</f>
        <v/>
      </c>
      <c r="F37" s="233" t="str">
        <f>IF('Parade Entries'!$G38="Charity",'Parade Entries'!H38,"")</f>
        <v/>
      </c>
      <c r="G37" s="233" t="str">
        <f>IF('Parade Entries'!$G38="Charity",'Parade Entries'!I38,"")</f>
        <v/>
      </c>
      <c r="H37" s="233" t="str">
        <f>IF('Parade Entries'!$G38="Charity",'Parade Entries'!J38,"")</f>
        <v/>
      </c>
      <c r="I37" s="268" t="str">
        <f>IF('Parade Entries'!$G38="Charity",'Parade Entries'!K38,"")</f>
        <v/>
      </c>
      <c r="J37" s="233" t="str">
        <f>IF('Parade Entries'!$G38="Charity",'Parade Entries'!L38,"")</f>
        <v/>
      </c>
      <c r="K37" s="269" t="str">
        <f>IF('Parade Entries'!$G38="Charity",'Parade Entries'!M38,"")</f>
        <v/>
      </c>
      <c r="L37" s="233" t="str">
        <f>IF('Parade Entries'!$G38="Charity",'Parade Entries'!N38,"")</f>
        <v/>
      </c>
      <c r="M37" s="269" t="str">
        <f>IF('Parade Entries'!$G38="Charity",'Parade Entries'!O38,"")</f>
        <v/>
      </c>
      <c r="N37" s="233" t="str">
        <f>IF('Parade Entries'!$G38="Charity",'Parade Entries'!P38,"")</f>
        <v/>
      </c>
      <c r="O37" s="269" t="str">
        <f>IF('Parade Entries'!$G38="Charity",'Parade Entries'!Q38,"")</f>
        <v/>
      </c>
      <c r="P37" s="269" t="str">
        <f>IF('Parade Entries'!$G38="Charity",'Parade Entries'!R38,"")</f>
        <v/>
      </c>
      <c r="Q37" s="233" t="str">
        <f>IF('Parade Entries'!$G38="Charity",'Parade Entries'!S38,"")</f>
        <v/>
      </c>
      <c r="R37" s="233" t="str">
        <f>IF('Parade Entries'!$G38="Charity",'Parade Entries'!T38,"")</f>
        <v/>
      </c>
      <c r="S37" s="270" t="str">
        <f>IF('Parade Entries'!$G38="Charity",'Parade Entries'!U38,"")</f>
        <v/>
      </c>
      <c r="T37" s="270" t="str">
        <f>IF('Parade Entries'!$G38="Charity",'Parade Entries'!W38,"")</f>
        <v/>
      </c>
      <c r="U37" s="270" t="str">
        <f>IF('Parade Entries'!$G38="Charity",'Parade Entries'!X38,"")</f>
        <v/>
      </c>
      <c r="V37" s="270" t="str">
        <f>IF('Parade Entries'!$G38="Charity",'Parade Entries'!V38,"")</f>
        <v/>
      </c>
      <c r="W37" s="273" t="str">
        <f>IF('Parade Entries'!$G38="Charity",'Parade Entries'!Y38,"")</f>
        <v/>
      </c>
      <c r="X37" s="270" t="str">
        <f>IF('Parade Entries'!$G38="Charity",'Parade Entries'!Z38,"")</f>
        <v/>
      </c>
      <c r="Y37" s="273" t="str">
        <f>IF('Parade Entries'!$G38="Charity",'Parade Entries'!AA38,"")</f>
        <v/>
      </c>
      <c r="Z37" s="270" t="str">
        <f>IF('Parade Entries'!$G38="Charity",'Parade Entries'!AB38,"")</f>
        <v/>
      </c>
      <c r="AA37" s="273" t="str">
        <f>IF('Parade Entries'!$G38="Charity",'Parade Entries'!AC38,"")</f>
        <v/>
      </c>
      <c r="AB37" s="233" t="str">
        <f>IF('Parade Entries'!$G38="Charity",'Parade Entries'!AD38,"")</f>
        <v/>
      </c>
      <c r="AC37" s="233" t="str">
        <f>IF('Parade Entries'!$G38="Charity",'Parade Entries'!AE38,"")</f>
        <v/>
      </c>
      <c r="AD37" s="233" t="str">
        <f>IF('Parade Entries'!$G38="Charity",'Parade Entries'!AF38,"")</f>
        <v/>
      </c>
    </row>
    <row r="38" spans="2:30" ht="18" x14ac:dyDescent="0.25">
      <c r="B38" s="156" t="str">
        <f>IF('Parade Entries'!$G39="Charity",'Parade Entries'!B39,"")</f>
        <v>Iron Workers Local 46</v>
      </c>
      <c r="C38" s="233">
        <f>IF('Parade Entries'!$G39="Charity",'Parade Entries'!E39,"")</f>
        <v>46037</v>
      </c>
      <c r="D38" s="233" t="str">
        <f>IF('Parade Entries'!$G39="Charity",'Parade Entries'!F39,"")</f>
        <v>Paid</v>
      </c>
      <c r="E38" s="233" t="str">
        <f>IF('Parade Entries'!$G39="Charity",'Parade Entries'!G39,"")</f>
        <v>Charity</v>
      </c>
      <c r="F38" s="233" t="str">
        <f>IF('Parade Entries'!$G39="Charity",'Parade Entries'!H39,"")</f>
        <v>Brian</v>
      </c>
      <c r="G38" s="233" t="str">
        <f>IF('Parade Entries'!$G39="Charity",'Parade Entries'!I39,"")</f>
        <v>Baskett</v>
      </c>
      <c r="H38" s="233" t="str">
        <f>IF('Parade Entries'!$G39="Charity",'Parade Entries'!J39,"")</f>
        <v>bbaskett@ironworkers46.org</v>
      </c>
      <c r="I38" s="268">
        <f>IF('Parade Entries'!$G39="Charity",'Parade Entries'!K39,"")</f>
        <v>2178364463</v>
      </c>
      <c r="J38" s="233" t="str">
        <f>IF('Parade Entries'!$G39="Charity",'Parade Entries'!L39,"")</f>
        <v>Ironworkers Local 46 has been serving the Springfield Community and 20 surrounding counties for over 118 years. Ironworkers Build buildings, Industrial plants and BRIDGES. You can not BRIDGE a gap with out the Union Ironworkers. We would like to thank all the IRISH past and present that have been members of Ironworkers!</v>
      </c>
      <c r="K38" s="269">
        <f>IF('Parade Entries'!$G39="Charity",'Parade Entries'!M39,"")</f>
        <v>60</v>
      </c>
      <c r="L38" s="233" t="str">
        <f>IF('Parade Entries'!$G39="Charity",'Parade Entries'!N39,"")</f>
        <v>No Notes</v>
      </c>
      <c r="M38" s="269" t="str">
        <f>IF('Parade Entries'!$G39="Charity",'Parade Entries'!O39,"")</f>
        <v>No</v>
      </c>
      <c r="N38" s="233" t="str">
        <f>IF('Parade Entries'!$G39="Charity",'Parade Entries'!P39,"")</f>
        <v>Yes</v>
      </c>
      <c r="O38" s="269">
        <f>IF('Parade Entries'!$G39="Charity",'Parade Entries'!Q39,"")</f>
        <v>1</v>
      </c>
      <c r="P38" s="269">
        <f>IF('Parade Entries'!$G39="Charity",'Parade Entries'!R39,"")</f>
        <v>1</v>
      </c>
      <c r="Q38" s="233" t="str">
        <f>IF('Parade Entries'!$G39="Charity",'Parade Entries'!S39,"")</f>
        <v>1 pickup / 1 Box trailer</v>
      </c>
      <c r="R38" s="233" t="str">
        <f>IF('Parade Entries'!$G39="Charity",'Parade Entries'!T39,"")</f>
        <v>Online - Stripe</v>
      </c>
      <c r="S38" s="270">
        <f>IF('Parade Entries'!$G39="Charity",'Parade Entries'!U39,"")</f>
        <v>50</v>
      </c>
      <c r="T38" s="270">
        <f>IF('Parade Entries'!$G39="Charity",'Parade Entries'!W39,"")</f>
        <v>46.75</v>
      </c>
      <c r="U38" s="270">
        <f>IF('Parade Entries'!$G39="Charity",'Parade Entries'!X39,"")</f>
        <v>0</v>
      </c>
      <c r="V38" s="270">
        <f>IF('Parade Entries'!$G39="Charity",'Parade Entries'!V39,"")</f>
        <v>1.75</v>
      </c>
      <c r="W38" s="273">
        <f>IF('Parade Entries'!$G39="Charity",'Parade Entries'!Y39,"")</f>
        <v>3.5000000000000003E-2</v>
      </c>
      <c r="X38" s="270">
        <f>IF('Parade Entries'!$G39="Charity",'Parade Entries'!Z39,"")</f>
        <v>1.5</v>
      </c>
      <c r="Y38" s="273">
        <f>IF('Parade Entries'!$G39="Charity",'Parade Entries'!AA39,"")</f>
        <v>0.03</v>
      </c>
      <c r="Z38" s="270">
        <f>IF('Parade Entries'!$G39="Charity",'Parade Entries'!AB39,"")</f>
        <v>3.25</v>
      </c>
      <c r="AA38" s="273">
        <f>IF('Parade Entries'!$G39="Charity",'Parade Entries'!AC39,"")</f>
        <v>6.5000000000000002E-2</v>
      </c>
      <c r="AB38" s="233" t="str">
        <f>IF('Parade Entries'!$G39="Charity",'Parade Entries'!AD39,"")</f>
        <v>Brian Baskett</v>
      </c>
      <c r="AC38" s="233" t="str">
        <f>IF('Parade Entries'!$G39="Charity",'Parade Entries'!AE39,"")</f>
        <v>New Site</v>
      </c>
      <c r="AD38" s="233" t="str">
        <f>IF('Parade Entries'!$G39="Charity",'Parade Entries'!AF39,"")</f>
        <v/>
      </c>
    </row>
    <row r="39" spans="2:30" ht="18" x14ac:dyDescent="0.25">
      <c r="B39" s="156" t="str">
        <f>IF('Parade Entries'!$G40="Charity",'Parade Entries'!B40,"")</f>
        <v/>
      </c>
      <c r="C39" s="233" t="str">
        <f>IF('Parade Entries'!$G40="Charity",'Parade Entries'!E40,"")</f>
        <v/>
      </c>
      <c r="D39" s="233" t="str">
        <f>IF('Parade Entries'!$G40="Charity",'Parade Entries'!F40,"")</f>
        <v/>
      </c>
      <c r="E39" s="233" t="str">
        <f>IF('Parade Entries'!$G40="Charity",'Parade Entries'!G40,"")</f>
        <v/>
      </c>
      <c r="F39" s="233" t="str">
        <f>IF('Parade Entries'!$G40="Charity",'Parade Entries'!H40,"")</f>
        <v/>
      </c>
      <c r="G39" s="233" t="str">
        <f>IF('Parade Entries'!$G40="Charity",'Parade Entries'!I40,"")</f>
        <v/>
      </c>
      <c r="H39" s="233" t="str">
        <f>IF('Parade Entries'!$G40="Charity",'Parade Entries'!J40,"")</f>
        <v/>
      </c>
      <c r="I39" s="268" t="str">
        <f>IF('Parade Entries'!$G40="Charity",'Parade Entries'!K40,"")</f>
        <v/>
      </c>
      <c r="J39" s="233" t="str">
        <f>IF('Parade Entries'!$G40="Charity",'Parade Entries'!L40,"")</f>
        <v/>
      </c>
      <c r="K39" s="269" t="str">
        <f>IF('Parade Entries'!$G40="Charity",'Parade Entries'!M40,"")</f>
        <v/>
      </c>
      <c r="L39" s="233" t="str">
        <f>IF('Parade Entries'!$G40="Charity",'Parade Entries'!N40,"")</f>
        <v/>
      </c>
      <c r="M39" s="269" t="str">
        <f>IF('Parade Entries'!$G40="Charity",'Parade Entries'!O40,"")</f>
        <v/>
      </c>
      <c r="N39" s="233" t="str">
        <f>IF('Parade Entries'!$G40="Charity",'Parade Entries'!P40,"")</f>
        <v/>
      </c>
      <c r="O39" s="269" t="str">
        <f>IF('Parade Entries'!$G40="Charity",'Parade Entries'!Q40,"")</f>
        <v/>
      </c>
      <c r="P39" s="269" t="str">
        <f>IF('Parade Entries'!$G40="Charity",'Parade Entries'!R40,"")</f>
        <v/>
      </c>
      <c r="Q39" s="233" t="str">
        <f>IF('Parade Entries'!$G40="Charity",'Parade Entries'!S40,"")</f>
        <v/>
      </c>
      <c r="R39" s="233" t="str">
        <f>IF('Parade Entries'!$G40="Charity",'Parade Entries'!T40,"")</f>
        <v/>
      </c>
      <c r="S39" s="270" t="str">
        <f>IF('Parade Entries'!$G40="Charity",'Parade Entries'!U40,"")</f>
        <v/>
      </c>
      <c r="T39" s="270" t="str">
        <f>IF('Parade Entries'!$G40="Charity",'Parade Entries'!W40,"")</f>
        <v/>
      </c>
      <c r="U39" s="270" t="str">
        <f>IF('Parade Entries'!$G40="Charity",'Parade Entries'!X40,"")</f>
        <v/>
      </c>
      <c r="V39" s="270" t="str">
        <f>IF('Parade Entries'!$G40="Charity",'Parade Entries'!V40,"")</f>
        <v/>
      </c>
      <c r="W39" s="273" t="str">
        <f>IF('Parade Entries'!$G40="Charity",'Parade Entries'!Y40,"")</f>
        <v/>
      </c>
      <c r="X39" s="270" t="str">
        <f>IF('Parade Entries'!$G40="Charity",'Parade Entries'!Z40,"")</f>
        <v/>
      </c>
      <c r="Y39" s="273" t="str">
        <f>IF('Parade Entries'!$G40="Charity",'Parade Entries'!AA40,"")</f>
        <v/>
      </c>
      <c r="Z39" s="270" t="str">
        <f>IF('Parade Entries'!$G40="Charity",'Parade Entries'!AB40,"")</f>
        <v/>
      </c>
      <c r="AA39" s="273" t="str">
        <f>IF('Parade Entries'!$G40="Charity",'Parade Entries'!AC40,"")</f>
        <v/>
      </c>
      <c r="AB39" s="233" t="str">
        <f>IF('Parade Entries'!$G40="Charity",'Parade Entries'!AD40,"")</f>
        <v/>
      </c>
      <c r="AC39" s="233" t="str">
        <f>IF('Parade Entries'!$G40="Charity",'Parade Entries'!AE40,"")</f>
        <v/>
      </c>
      <c r="AD39" s="233" t="str">
        <f>IF('Parade Entries'!$G40="Charity",'Parade Entries'!AF40,"")</f>
        <v/>
      </c>
    </row>
    <row r="40" spans="2:30" ht="18" x14ac:dyDescent="0.25">
      <c r="B40" s="156" t="str">
        <f>IF('Parade Entries'!$G41="Charity",'Parade Entries'!B41,"")</f>
        <v>Little Flower Men's Club</v>
      </c>
      <c r="C40" s="233">
        <f>IF('Parade Entries'!$G41="Charity",'Parade Entries'!E41,"")</f>
        <v>46040</v>
      </c>
      <c r="D40" s="233" t="str">
        <f>IF('Parade Entries'!$G41="Charity",'Parade Entries'!F41,"")</f>
        <v>Paid</v>
      </c>
      <c r="E40" s="233" t="str">
        <f>IF('Parade Entries'!$G41="Charity",'Parade Entries'!G41,"")</f>
        <v>Charity</v>
      </c>
      <c r="F40" s="233" t="str">
        <f>IF('Parade Entries'!$G41="Charity",'Parade Entries'!H41,"")</f>
        <v>Patrick</v>
      </c>
      <c r="G40" s="233" t="str">
        <f>IF('Parade Entries'!$G41="Charity",'Parade Entries'!I41,"")</f>
        <v>Shea</v>
      </c>
      <c r="H40" s="233" t="str">
        <f>IF('Parade Entries'!$G41="Charity",'Parade Entries'!J41,"")</f>
        <v>mensclublf@gmail.com</v>
      </c>
      <c r="I40" s="268">
        <f>IF('Parade Entries'!$G41="Charity",'Parade Entries'!K41,"")</f>
        <v>2174945388</v>
      </c>
      <c r="J40" s="233" t="str">
        <f>IF('Parade Entries'!$G41="Charity",'Parade Entries'!L41,"")</f>
        <v>LFMC Fish Fry Guys. We are in the midst of our 29th Lenten Fish Fry season. May you make more friends and no enemies! May you make more money and lose none. May you get blessed on St. Patrick’s Day with Good Luck Galore. We wish all a Happy St. Patrick’s Day. We miss Drew.</v>
      </c>
      <c r="K40" s="269">
        <f>IF('Parade Entries'!$G41="Charity",'Parade Entries'!M41,"")</f>
        <v>25</v>
      </c>
      <c r="L40" s="233" t="str">
        <f>IF('Parade Entries'!$G41="Charity",'Parade Entries'!N41,"")</f>
        <v>Prefer D-1 location. Music will be small speaker for the group itself</v>
      </c>
      <c r="M40" s="269" t="str">
        <f>IF('Parade Entries'!$G41="Charity",'Parade Entries'!O41,"")</f>
        <v>2 Dogs</v>
      </c>
      <c r="N40" s="233" t="str">
        <f>IF('Parade Entries'!$G41="Charity",'Parade Entries'!P41,"")</f>
        <v>Yes</v>
      </c>
      <c r="O40" s="269">
        <f>IF('Parade Entries'!$G41="Charity",'Parade Entries'!Q41,"")</f>
        <v>1</v>
      </c>
      <c r="P40" s="269">
        <f>IF('Parade Entries'!$G41="Charity",'Parade Entries'!R41,"")</f>
        <v>1</v>
      </c>
      <c r="Q40" s="233" t="str">
        <f>IF('Parade Entries'!$G41="Charity",'Parade Entries'!S41,"")</f>
        <v>Truck pulling a trailer</v>
      </c>
      <c r="R40" s="233" t="str">
        <f>IF('Parade Entries'!$G41="Charity",'Parade Entries'!T41,"")</f>
        <v>Online - Stripe</v>
      </c>
      <c r="S40" s="270">
        <f>IF('Parade Entries'!$G41="Charity",'Parade Entries'!U41,"")</f>
        <v>50</v>
      </c>
      <c r="T40" s="270">
        <f>IF('Parade Entries'!$G41="Charity",'Parade Entries'!W41,"")</f>
        <v>46.75</v>
      </c>
      <c r="U40" s="270">
        <f>IF('Parade Entries'!$G41="Charity",'Parade Entries'!X41,"")</f>
        <v>0</v>
      </c>
      <c r="V40" s="270">
        <f>IF('Parade Entries'!$G41="Charity",'Parade Entries'!V41,"")</f>
        <v>1.75</v>
      </c>
      <c r="W40" s="273">
        <f>IF('Parade Entries'!$G41="Charity",'Parade Entries'!Y41,"")</f>
        <v>3.5000000000000003E-2</v>
      </c>
      <c r="X40" s="270">
        <f>IF('Parade Entries'!$G41="Charity",'Parade Entries'!Z41,"")</f>
        <v>1.5</v>
      </c>
      <c r="Y40" s="273">
        <f>IF('Parade Entries'!$G41="Charity",'Parade Entries'!AA41,"")</f>
        <v>0.03</v>
      </c>
      <c r="Z40" s="270">
        <f>IF('Parade Entries'!$G41="Charity",'Parade Entries'!AB41,"")</f>
        <v>3.25</v>
      </c>
      <c r="AA40" s="273">
        <f>IF('Parade Entries'!$G41="Charity",'Parade Entries'!AC41,"")</f>
        <v>6.5000000000000002E-2</v>
      </c>
      <c r="AB40" s="233" t="str">
        <f>IF('Parade Entries'!$G41="Charity",'Parade Entries'!AD41,"")</f>
        <v>Patrick Shea</v>
      </c>
      <c r="AC40" s="233" t="str">
        <f>IF('Parade Entries'!$G41="Charity",'Parade Entries'!AE41,"")</f>
        <v>New Site</v>
      </c>
      <c r="AD40" s="233" t="str">
        <f>IF('Parade Entries'!$G41="Charity",'Parade Entries'!AF41,"")</f>
        <v/>
      </c>
    </row>
    <row r="41" spans="2:30" ht="18" x14ac:dyDescent="0.25">
      <c r="B41" s="156" t="str">
        <f>IF('Parade Entries'!$G42="Charity",'Parade Entries'!B42,"")</f>
        <v>Farmersville Irish Days Celebration</v>
      </c>
      <c r="C41" s="233">
        <f>IF('Parade Entries'!$G42="Charity",'Parade Entries'!E42,"")</f>
        <v>46041</v>
      </c>
      <c r="D41" s="233" t="str">
        <f>IF('Parade Entries'!$G42="Charity",'Parade Entries'!F42,"")</f>
        <v>Paid</v>
      </c>
      <c r="E41" s="233" t="str">
        <f>IF('Parade Entries'!$G42="Charity",'Parade Entries'!G42,"")</f>
        <v>Charity</v>
      </c>
      <c r="F41" s="233" t="str">
        <f>IF('Parade Entries'!$G42="Charity",'Parade Entries'!H42,"")</f>
        <v>Rachel</v>
      </c>
      <c r="G41" s="233" t="str">
        <f>IF('Parade Entries'!$G42="Charity",'Parade Entries'!I42,"")</f>
        <v>Owens</v>
      </c>
      <c r="H41" s="233" t="str">
        <f>IF('Parade Entries'!$G42="Charity",'Parade Entries'!J42,"")</f>
        <v>missirishdays@yahoo.com</v>
      </c>
      <c r="I41" s="268">
        <f>IF('Parade Entries'!$G42="Charity",'Parade Entries'!K42,"")</f>
        <v>2179513125</v>
      </c>
      <c r="J41" s="233" t="str">
        <f>IF('Parade Entries'!$G42="Charity",'Parade Entries'!L42,"")</f>
        <v>2025 Farmersville Irish Days Royalty wish you a happy st. Patrick’s day! Emma, Addi and Layla invite you to join them at the 115th annual Irish Days Celebration in Farmersville May 28th to 30th!!!</v>
      </c>
      <c r="K41" s="269">
        <f>IF('Parade Entries'!$G42="Charity",'Parade Entries'!M42,"")</f>
        <v>8</v>
      </c>
      <c r="L41" s="233" t="str">
        <f>IF('Parade Entries'!$G42="Charity",'Parade Entries'!N42,"")</f>
        <v>No Notes</v>
      </c>
      <c r="M41" s="269">
        <f>IF('Parade Entries'!$G42="Charity",'Parade Entries'!O42,"")</f>
        <v>0</v>
      </c>
      <c r="N41" s="233" t="str">
        <f>IF('Parade Entries'!$G42="Charity",'Parade Entries'!P42,"")</f>
        <v>No</v>
      </c>
      <c r="O41" s="269">
        <f>IF('Parade Entries'!$G42="Charity",'Parade Entries'!Q42,"")</f>
        <v>0</v>
      </c>
      <c r="P41" s="269">
        <f>IF('Parade Entries'!$G42="Charity",'Parade Entries'!R42,"")</f>
        <v>0</v>
      </c>
      <c r="Q41" s="233">
        <f>IF('Parade Entries'!$G42="Charity",'Parade Entries'!S42,"")</f>
        <v>0</v>
      </c>
      <c r="R41" s="233" t="str">
        <f>IF('Parade Entries'!$G42="Charity",'Parade Entries'!T42,"")</f>
        <v>Online - Stripe</v>
      </c>
      <c r="S41" s="270">
        <f>IF('Parade Entries'!$G42="Charity",'Parade Entries'!U42,"")</f>
        <v>50</v>
      </c>
      <c r="T41" s="270">
        <f>IF('Parade Entries'!$G42="Charity",'Parade Entries'!W42,"")</f>
        <v>46.75</v>
      </c>
      <c r="U41" s="270">
        <f>IF('Parade Entries'!$G42="Charity",'Parade Entries'!X42,"")</f>
        <v>0</v>
      </c>
      <c r="V41" s="270">
        <f>IF('Parade Entries'!$G42="Charity",'Parade Entries'!V42,"")</f>
        <v>1.75</v>
      </c>
      <c r="W41" s="273">
        <f>IF('Parade Entries'!$G42="Charity",'Parade Entries'!Y42,"")</f>
        <v>3.5000000000000003E-2</v>
      </c>
      <c r="X41" s="270">
        <f>IF('Parade Entries'!$G42="Charity",'Parade Entries'!Z42,"")</f>
        <v>1.5</v>
      </c>
      <c r="Y41" s="273">
        <f>IF('Parade Entries'!$G42="Charity",'Parade Entries'!AA42,"")</f>
        <v>0.03</v>
      </c>
      <c r="Z41" s="270">
        <f>IF('Parade Entries'!$G42="Charity",'Parade Entries'!AB42,"")</f>
        <v>3.25</v>
      </c>
      <c r="AA41" s="273">
        <f>IF('Parade Entries'!$G42="Charity",'Parade Entries'!AC42,"")</f>
        <v>6.5000000000000002E-2</v>
      </c>
      <c r="AB41" s="233" t="str">
        <f>IF('Parade Entries'!$G42="Charity",'Parade Entries'!AD42,"")</f>
        <v>Rachel Owens</v>
      </c>
      <c r="AC41" s="233" t="str">
        <f>IF('Parade Entries'!$G42="Charity",'Parade Entries'!AE42,"")</f>
        <v>New Site</v>
      </c>
      <c r="AD41" s="233" t="str">
        <f>IF('Parade Entries'!$G42="Charity",'Parade Entries'!AF42,"")</f>
        <v/>
      </c>
    </row>
    <row r="42" spans="2:30" ht="18" x14ac:dyDescent="0.25">
      <c r="B42" s="156" t="str">
        <f>IF('Parade Entries'!$G43="Charity",'Parade Entries'!B43,"")</f>
        <v>Mini O'Beirne Crisis Nursery</v>
      </c>
      <c r="C42" s="233">
        <f>IF('Parade Entries'!$G43="Charity",'Parade Entries'!E43,"")</f>
        <v>46041</v>
      </c>
      <c r="D42" s="233" t="str">
        <f>IF('Parade Entries'!$G43="Charity",'Parade Entries'!F43,"")</f>
        <v>Paid</v>
      </c>
      <c r="E42" s="233" t="str">
        <f>IF('Parade Entries'!$G43="Charity",'Parade Entries'!G43,"")</f>
        <v>Charity</v>
      </c>
      <c r="F42" s="233" t="str">
        <f>IF('Parade Entries'!$G43="Charity",'Parade Entries'!H43,"")</f>
        <v>Emily</v>
      </c>
      <c r="G42" s="233" t="str">
        <f>IF('Parade Entries'!$G43="Charity",'Parade Entries'!I43,"")</f>
        <v>Robbins</v>
      </c>
      <c r="H42" s="233" t="str">
        <f>IF('Parade Entries'!$G43="Charity",'Parade Entries'!J43,"")</f>
        <v>emily@miniobeirne.org</v>
      </c>
      <c r="I42" s="268">
        <f>IF('Parade Entries'!$G43="Charity",'Parade Entries'!K43,"")</f>
        <v>2178609989</v>
      </c>
      <c r="J42" s="233" t="str">
        <f>IF('Parade Entries'!$G43="Charity",'Parade Entries'!L43,"")</f>
        <v>The nursery offers 24-hour free emergency childcare, a basic needs pantry stocked with formula, diapers, and wipes; and family support services designed to break down barriers so families can succeed. MOCN's mission is to prevent child abuse and neglect.</v>
      </c>
      <c r="K42" s="269">
        <f>IF('Parade Entries'!$G43="Charity",'Parade Entries'!M43,"")</f>
        <v>25</v>
      </c>
      <c r="L42" s="233" t="str">
        <f>IF('Parade Entries'!$G43="Charity",'Parade Entries'!N43,"")</f>
        <v>No Notes</v>
      </c>
      <c r="M42" s="269">
        <f>IF('Parade Entries'!$G43="Charity",'Parade Entries'!O43,"")</f>
        <v>0</v>
      </c>
      <c r="N42" s="233" t="str">
        <f>IF('Parade Entries'!$G43="Charity",'Parade Entries'!P43,"")</f>
        <v>No</v>
      </c>
      <c r="O42" s="269">
        <f>IF('Parade Entries'!$G43="Charity",'Parade Entries'!Q43,"")</f>
        <v>0</v>
      </c>
      <c r="P42" s="269">
        <f>IF('Parade Entries'!$G43="Charity",'Parade Entries'!R43,"")</f>
        <v>0</v>
      </c>
      <c r="Q42" s="233">
        <f>IF('Parade Entries'!$G43="Charity",'Parade Entries'!S43,"")</f>
        <v>0</v>
      </c>
      <c r="R42" s="233" t="str">
        <f>IF('Parade Entries'!$G43="Charity",'Parade Entries'!T43,"")</f>
        <v>Online - Stripe</v>
      </c>
      <c r="S42" s="270">
        <f>IF('Parade Entries'!$G43="Charity",'Parade Entries'!U43,"")</f>
        <v>50</v>
      </c>
      <c r="T42" s="270">
        <f>IF('Parade Entries'!$G43="Charity",'Parade Entries'!W43,"")</f>
        <v>46.75</v>
      </c>
      <c r="U42" s="270">
        <f>IF('Parade Entries'!$G43="Charity",'Parade Entries'!X43,"")</f>
        <v>0</v>
      </c>
      <c r="V42" s="270">
        <f>IF('Parade Entries'!$G43="Charity",'Parade Entries'!V43,"")</f>
        <v>1.75</v>
      </c>
      <c r="W42" s="273">
        <f>IF('Parade Entries'!$G43="Charity",'Parade Entries'!Y43,"")</f>
        <v>3.5000000000000003E-2</v>
      </c>
      <c r="X42" s="270">
        <f>IF('Parade Entries'!$G43="Charity",'Parade Entries'!Z43,"")</f>
        <v>1.5</v>
      </c>
      <c r="Y42" s="273">
        <f>IF('Parade Entries'!$G43="Charity",'Parade Entries'!AA43,"")</f>
        <v>0.03</v>
      </c>
      <c r="Z42" s="270">
        <f>IF('Parade Entries'!$G43="Charity",'Parade Entries'!AB43,"")</f>
        <v>3.25</v>
      </c>
      <c r="AA42" s="273">
        <f>IF('Parade Entries'!$G43="Charity",'Parade Entries'!AC43,"")</f>
        <v>6.5000000000000002E-2</v>
      </c>
      <c r="AB42" s="233" t="str">
        <f>IF('Parade Entries'!$G43="Charity",'Parade Entries'!AD43,"")</f>
        <v>Emily Robbins</v>
      </c>
      <c r="AC42" s="233" t="str">
        <f>IF('Parade Entries'!$G43="Charity",'Parade Entries'!AE43,"")</f>
        <v>New Site</v>
      </c>
      <c r="AD42" s="233" t="str">
        <f>IF('Parade Entries'!$G43="Charity",'Parade Entries'!AF43,"")</f>
        <v/>
      </c>
    </row>
    <row r="43" spans="2:30" ht="18" x14ac:dyDescent="0.25">
      <c r="B43" s="156" t="str">
        <f>IF('Parade Entries'!$G44="Charity",'Parade Entries'!B44,"")</f>
        <v>Fat Ass 5K and Street Party for Charity</v>
      </c>
      <c r="C43" s="233">
        <f>IF('Parade Entries'!$G44="Charity",'Parade Entries'!E44,"")</f>
        <v>46042</v>
      </c>
      <c r="D43" s="233" t="str">
        <f>IF('Parade Entries'!$G44="Charity",'Parade Entries'!F44,"")</f>
        <v>Paid</v>
      </c>
      <c r="E43" s="233" t="str">
        <f>IF('Parade Entries'!$G44="Charity",'Parade Entries'!G44,"")</f>
        <v>Charity</v>
      </c>
      <c r="F43" s="233" t="str">
        <f>IF('Parade Entries'!$G44="Charity",'Parade Entries'!H44,"")</f>
        <v>Kim</v>
      </c>
      <c r="G43" s="233" t="str">
        <f>IF('Parade Entries'!$G44="Charity",'Parade Entries'!I44,"")</f>
        <v>Johnson</v>
      </c>
      <c r="H43" s="233" t="str">
        <f>IF('Parade Entries'!$G44="Charity",'Parade Entries'!J44,"")</f>
        <v>kkjohn3@yahoo.com</v>
      </c>
      <c r="I43" s="268">
        <f>IF('Parade Entries'!$G44="Charity",'Parade Entries'!K44,"")</f>
        <v>2174149189</v>
      </c>
      <c r="J43" s="233" t="str">
        <f>IF('Parade Entries'!$G44="Charity",'Parade Entries'!L44,"")</f>
        <v>The Fat Ass 5K and Street Party for Charity was invented on a napkin at Celtic Mist Pub on St. Patrick's Day in 2008. Walk or run the route through historic downtown Springfield, IL. We have donated over $2 million to charity since 2008. The route includes beer, corn dog, donut, and many other stops along with live music and entertainment throughout. The 5K is followed by a street party that includes cold Pepsi products, Coors beer, barbecue, and live music by Captain Geech and the Shrimp Shack Shooters. This race is not professionally timed and is open to all fitness and ability levels. Please help us continue supporting our charities in 2026.</v>
      </c>
      <c r="K43" s="269">
        <f>IF('Parade Entries'!$G44="Charity",'Parade Entries'!M44,"")</f>
        <v>40</v>
      </c>
      <c r="L43" s="233" t="str">
        <f>IF('Parade Entries'!$G44="Charity",'Parade Entries'!N44,"")</f>
        <v>Music is from Speakers in a truck</v>
      </c>
      <c r="M43" s="269">
        <f>IF('Parade Entries'!$G44="Charity",'Parade Entries'!O44,"")</f>
        <v>0</v>
      </c>
      <c r="N43" s="233" t="str">
        <f>IF('Parade Entries'!$G44="Charity",'Parade Entries'!P44,"")</f>
        <v>Yes</v>
      </c>
      <c r="O43" s="269">
        <f>IF('Parade Entries'!$G44="Charity",'Parade Entries'!Q44,"")</f>
        <v>1</v>
      </c>
      <c r="P43" s="269">
        <f>IF('Parade Entries'!$G44="Charity",'Parade Entries'!R44,"")</f>
        <v>0</v>
      </c>
      <c r="Q43" s="233" t="str">
        <f>IF('Parade Entries'!$G44="Charity",'Parade Entries'!S44,"")</f>
        <v>Truck</v>
      </c>
      <c r="R43" s="233" t="str">
        <f>IF('Parade Entries'!$G44="Charity",'Parade Entries'!T44,"")</f>
        <v>Online - Stripe</v>
      </c>
      <c r="S43" s="270">
        <f>IF('Parade Entries'!$G44="Charity",'Parade Entries'!U44,"")</f>
        <v>50</v>
      </c>
      <c r="T43" s="270">
        <f>IF('Parade Entries'!$G44="Charity",'Parade Entries'!W44,"")</f>
        <v>46.75</v>
      </c>
      <c r="U43" s="270">
        <f>IF('Parade Entries'!$G44="Charity",'Parade Entries'!X44,"")</f>
        <v>0</v>
      </c>
      <c r="V43" s="270">
        <f>IF('Parade Entries'!$G44="Charity",'Parade Entries'!V44,"")</f>
        <v>1.75</v>
      </c>
      <c r="W43" s="273">
        <f>IF('Parade Entries'!$G44="Charity",'Parade Entries'!Y44,"")</f>
        <v>3.5000000000000003E-2</v>
      </c>
      <c r="X43" s="270">
        <f>IF('Parade Entries'!$G44="Charity",'Parade Entries'!Z44,"")</f>
        <v>1.5</v>
      </c>
      <c r="Y43" s="273">
        <f>IF('Parade Entries'!$G44="Charity",'Parade Entries'!AA44,"")</f>
        <v>0.03</v>
      </c>
      <c r="Z43" s="270">
        <f>IF('Parade Entries'!$G44="Charity",'Parade Entries'!AB44,"")</f>
        <v>3.25</v>
      </c>
      <c r="AA43" s="273">
        <f>IF('Parade Entries'!$G44="Charity",'Parade Entries'!AC44,"")</f>
        <v>6.5000000000000002E-2</v>
      </c>
      <c r="AB43" s="233" t="str">
        <f>IF('Parade Entries'!$G44="Charity",'Parade Entries'!AD44,"")</f>
        <v>Kim Johnson</v>
      </c>
      <c r="AC43" s="233" t="str">
        <f>IF('Parade Entries'!$G44="Charity",'Parade Entries'!AE44,"")</f>
        <v>New Site</v>
      </c>
      <c r="AD43" s="233" t="str">
        <f>IF('Parade Entries'!$G44="Charity",'Parade Entries'!AF44,"")</f>
        <v/>
      </c>
    </row>
    <row r="44" spans="2:30" ht="18" x14ac:dyDescent="0.25">
      <c r="B44" s="156" t="str">
        <f>IF('Parade Entries'!$G45="Charity",'Parade Entries'!B45,"")</f>
        <v/>
      </c>
      <c r="C44" s="233" t="str">
        <f>IF('Parade Entries'!$G45="Charity",'Parade Entries'!E45,"")</f>
        <v/>
      </c>
      <c r="D44" s="233" t="str">
        <f>IF('Parade Entries'!$G45="Charity",'Parade Entries'!F45,"")</f>
        <v/>
      </c>
      <c r="E44" s="233" t="str">
        <f>IF('Parade Entries'!$G45="Charity",'Parade Entries'!G45,"")</f>
        <v/>
      </c>
      <c r="F44" s="233" t="str">
        <f>IF('Parade Entries'!$G45="Charity",'Parade Entries'!H45,"")</f>
        <v/>
      </c>
      <c r="G44" s="233" t="str">
        <f>IF('Parade Entries'!$G45="Charity",'Parade Entries'!I45,"")</f>
        <v/>
      </c>
      <c r="H44" s="233" t="str">
        <f>IF('Parade Entries'!$G45="Charity",'Parade Entries'!J45,"")</f>
        <v/>
      </c>
      <c r="I44" s="268" t="str">
        <f>IF('Parade Entries'!$G45="Charity",'Parade Entries'!K45,"")</f>
        <v/>
      </c>
      <c r="J44" s="233" t="str">
        <f>IF('Parade Entries'!$G45="Charity",'Parade Entries'!L45,"")</f>
        <v/>
      </c>
      <c r="K44" s="269" t="str">
        <f>IF('Parade Entries'!$G45="Charity",'Parade Entries'!M45,"")</f>
        <v/>
      </c>
      <c r="L44" s="233" t="str">
        <f>IF('Parade Entries'!$G45="Charity",'Parade Entries'!N45,"")</f>
        <v/>
      </c>
      <c r="M44" s="269" t="str">
        <f>IF('Parade Entries'!$G45="Charity",'Parade Entries'!O45,"")</f>
        <v/>
      </c>
      <c r="N44" s="233" t="str">
        <f>IF('Parade Entries'!$G45="Charity",'Parade Entries'!P45,"")</f>
        <v/>
      </c>
      <c r="O44" s="269" t="str">
        <f>IF('Parade Entries'!$G45="Charity",'Parade Entries'!Q45,"")</f>
        <v/>
      </c>
      <c r="P44" s="269" t="str">
        <f>IF('Parade Entries'!$G45="Charity",'Parade Entries'!R45,"")</f>
        <v/>
      </c>
      <c r="Q44" s="233" t="str">
        <f>IF('Parade Entries'!$G45="Charity",'Parade Entries'!S45,"")</f>
        <v/>
      </c>
      <c r="R44" s="233" t="str">
        <f>IF('Parade Entries'!$G45="Charity",'Parade Entries'!T45,"")</f>
        <v/>
      </c>
      <c r="S44" s="270" t="str">
        <f>IF('Parade Entries'!$G45="Charity",'Parade Entries'!U45,"")</f>
        <v/>
      </c>
      <c r="T44" s="270" t="str">
        <f>IF('Parade Entries'!$G45="Charity",'Parade Entries'!W45,"")</f>
        <v/>
      </c>
      <c r="U44" s="270" t="str">
        <f>IF('Parade Entries'!$G45="Charity",'Parade Entries'!X45,"")</f>
        <v/>
      </c>
      <c r="V44" s="270" t="str">
        <f>IF('Parade Entries'!$G45="Charity",'Parade Entries'!V45,"")</f>
        <v/>
      </c>
      <c r="W44" s="273" t="str">
        <f>IF('Parade Entries'!$G45="Charity",'Parade Entries'!Y45,"")</f>
        <v/>
      </c>
      <c r="X44" s="270" t="str">
        <f>IF('Parade Entries'!$G45="Charity",'Parade Entries'!Z45,"")</f>
        <v/>
      </c>
      <c r="Y44" s="273" t="str">
        <f>IF('Parade Entries'!$G45="Charity",'Parade Entries'!AA45,"")</f>
        <v/>
      </c>
      <c r="Z44" s="270" t="str">
        <f>IF('Parade Entries'!$G45="Charity",'Parade Entries'!AB45,"")</f>
        <v/>
      </c>
      <c r="AA44" s="273" t="str">
        <f>IF('Parade Entries'!$G45="Charity",'Parade Entries'!AC45,"")</f>
        <v/>
      </c>
      <c r="AB44" s="233" t="str">
        <f>IF('Parade Entries'!$G45="Charity",'Parade Entries'!AD45,"")</f>
        <v/>
      </c>
      <c r="AC44" s="233" t="str">
        <f>IF('Parade Entries'!$G45="Charity",'Parade Entries'!AE45,"")</f>
        <v/>
      </c>
      <c r="AD44" s="233" t="str">
        <f>IF('Parade Entries'!$G45="Charity",'Parade Entries'!AF45,"")</f>
        <v/>
      </c>
    </row>
    <row r="45" spans="2:30" ht="18" x14ac:dyDescent="0.25">
      <c r="B45" s="156" t="str">
        <f>IF('Parade Entries'!$G46="Charity",'Parade Entries'!B46,"")</f>
        <v/>
      </c>
      <c r="C45" s="233" t="str">
        <f>IF('Parade Entries'!$G46="Charity",'Parade Entries'!E46,"")</f>
        <v/>
      </c>
      <c r="D45" s="233" t="str">
        <f>IF('Parade Entries'!$G46="Charity",'Parade Entries'!F46,"")</f>
        <v/>
      </c>
      <c r="E45" s="233" t="str">
        <f>IF('Parade Entries'!$G46="Charity",'Parade Entries'!G46,"")</f>
        <v/>
      </c>
      <c r="F45" s="233" t="str">
        <f>IF('Parade Entries'!$G46="Charity",'Parade Entries'!H46,"")</f>
        <v/>
      </c>
      <c r="G45" s="233" t="str">
        <f>IF('Parade Entries'!$G46="Charity",'Parade Entries'!I46,"")</f>
        <v/>
      </c>
      <c r="H45" s="233" t="str">
        <f>IF('Parade Entries'!$G46="Charity",'Parade Entries'!J46,"")</f>
        <v/>
      </c>
      <c r="I45" s="268" t="str">
        <f>IF('Parade Entries'!$G46="Charity",'Parade Entries'!K46,"")</f>
        <v/>
      </c>
      <c r="J45" s="233" t="str">
        <f>IF('Parade Entries'!$G46="Charity",'Parade Entries'!L46,"")</f>
        <v/>
      </c>
      <c r="K45" s="269" t="str">
        <f>IF('Parade Entries'!$G46="Charity",'Parade Entries'!M46,"")</f>
        <v/>
      </c>
      <c r="L45" s="233" t="str">
        <f>IF('Parade Entries'!$G46="Charity",'Parade Entries'!N46,"")</f>
        <v/>
      </c>
      <c r="M45" s="269" t="str">
        <f>IF('Parade Entries'!$G46="Charity",'Parade Entries'!O46,"")</f>
        <v/>
      </c>
      <c r="N45" s="233" t="str">
        <f>IF('Parade Entries'!$G46="Charity",'Parade Entries'!P46,"")</f>
        <v/>
      </c>
      <c r="O45" s="269" t="str">
        <f>IF('Parade Entries'!$G46="Charity",'Parade Entries'!Q46,"")</f>
        <v/>
      </c>
      <c r="P45" s="269" t="str">
        <f>IF('Parade Entries'!$G46="Charity",'Parade Entries'!R46,"")</f>
        <v/>
      </c>
      <c r="Q45" s="233" t="str">
        <f>IF('Parade Entries'!$G46="Charity",'Parade Entries'!S46,"")</f>
        <v/>
      </c>
      <c r="R45" s="233" t="str">
        <f>IF('Parade Entries'!$G46="Charity",'Parade Entries'!T46,"")</f>
        <v/>
      </c>
      <c r="S45" s="270" t="str">
        <f>IF('Parade Entries'!$G46="Charity",'Parade Entries'!U46,"")</f>
        <v/>
      </c>
      <c r="T45" s="270" t="str">
        <f>IF('Parade Entries'!$G46="Charity",'Parade Entries'!W46,"")</f>
        <v/>
      </c>
      <c r="U45" s="270" t="str">
        <f>IF('Parade Entries'!$G46="Charity",'Parade Entries'!X46,"")</f>
        <v/>
      </c>
      <c r="V45" s="270" t="str">
        <f>IF('Parade Entries'!$G46="Charity",'Parade Entries'!V46,"")</f>
        <v/>
      </c>
      <c r="W45" s="273" t="str">
        <f>IF('Parade Entries'!$G46="Charity",'Parade Entries'!Y46,"")</f>
        <v/>
      </c>
      <c r="X45" s="270" t="str">
        <f>IF('Parade Entries'!$G46="Charity",'Parade Entries'!Z46,"")</f>
        <v/>
      </c>
      <c r="Y45" s="273" t="str">
        <f>IF('Parade Entries'!$G46="Charity",'Parade Entries'!AA46,"")</f>
        <v/>
      </c>
      <c r="Z45" s="270" t="str">
        <f>IF('Parade Entries'!$G46="Charity",'Parade Entries'!AB46,"")</f>
        <v/>
      </c>
      <c r="AA45" s="273" t="str">
        <f>IF('Parade Entries'!$G46="Charity",'Parade Entries'!AC46,"")</f>
        <v/>
      </c>
      <c r="AB45" s="233" t="str">
        <f>IF('Parade Entries'!$G46="Charity",'Parade Entries'!AD46,"")</f>
        <v/>
      </c>
      <c r="AC45" s="233" t="str">
        <f>IF('Parade Entries'!$G46="Charity",'Parade Entries'!AE46,"")</f>
        <v/>
      </c>
      <c r="AD45" s="233" t="str">
        <f>IF('Parade Entries'!$G46="Charity",'Parade Entries'!AF46,"")</f>
        <v/>
      </c>
    </row>
    <row r="46" spans="2:30" ht="18" x14ac:dyDescent="0.25">
      <c r="B46" s="156" t="str">
        <f>IF('Parade Entries'!$G47="Charity",'Parade Entries'!B47,"")</f>
        <v>St. Patrick Catholic School</v>
      </c>
      <c r="C46" s="233">
        <f>IF('Parade Entries'!$G47="Charity",'Parade Entries'!E47,"")</f>
        <v>46043</v>
      </c>
      <c r="D46" s="233" t="str">
        <f>IF('Parade Entries'!$G47="Charity",'Parade Entries'!F47,"")</f>
        <v>WAIVED</v>
      </c>
      <c r="E46" s="233" t="str">
        <f>IF('Parade Entries'!$G47="Charity",'Parade Entries'!G47,"")</f>
        <v>Charity</v>
      </c>
      <c r="F46" s="233" t="str">
        <f>IF('Parade Entries'!$G47="Charity",'Parade Entries'!H47,"")</f>
        <v>Kris</v>
      </c>
      <c r="G46" s="233" t="str">
        <f>IF('Parade Entries'!$G47="Charity",'Parade Entries'!I47,"")</f>
        <v>Cavanagh</v>
      </c>
      <c r="H46" s="233" t="str">
        <f>IF('Parade Entries'!$G47="Charity",'Parade Entries'!J47,"")</f>
        <v>kcavanagh@st-patrick.org</v>
      </c>
      <c r="I46" s="268">
        <f>IF('Parade Entries'!$G47="Charity",'Parade Entries'!K47,"")</f>
        <v>2173417724</v>
      </c>
      <c r="J46" s="233" t="str">
        <f>IF('Parade Entries'!$G47="Charity",'Parade Entries'!L47,"")</f>
        <v>St. Patrick Catholic School has served generations of families in the Springfield community for more than 115 years. As a mission school, St. Pat’s provides an affordable, faith-based education, meeting each child reach their full potential. The students and faculty of St. Pat's cannot thank the Springfield community enough for all of their support over the years and look forward to continuing this partnership for the next century!</v>
      </c>
      <c r="K46" s="269">
        <f>IF('Parade Entries'!$G47="Charity",'Parade Entries'!M47,"")</f>
        <v>25</v>
      </c>
      <c r="L46" s="233" t="str">
        <f>IF('Parade Entries'!$G47="Charity",'Parade Entries'!N47,"")</f>
        <v>We are putting in a special request to have the application fee of $50 waived. We are a unique private school (the only Mission School in the area) in that 100% of our students are considered low-income. Our students have enjoyed walking in the parade in the past and look forward to it every year. Thank you so much for considering our special request!</v>
      </c>
      <c r="M46" s="269" t="str">
        <f>IF('Parade Entries'!$G47="Charity",'Parade Entries'!O47,"")</f>
        <v>No</v>
      </c>
      <c r="N46" s="233">
        <f>IF('Parade Entries'!$G47="Charity",'Parade Entries'!P47,"")</f>
        <v>0</v>
      </c>
      <c r="O46" s="269">
        <f>IF('Parade Entries'!$G47="Charity",'Parade Entries'!Q47,"")</f>
        <v>1</v>
      </c>
      <c r="P46" s="269">
        <f>IF('Parade Entries'!$G47="Charity",'Parade Entries'!R47,"")</f>
        <v>0</v>
      </c>
      <c r="Q46" s="233" t="str">
        <f>IF('Parade Entries'!$G47="Charity",'Parade Entries'!S47,"")</f>
        <v>Convertible</v>
      </c>
      <c r="R46" s="233" t="str">
        <f>IF('Parade Entries'!$G47="Charity",'Parade Entries'!T47,"")</f>
        <v>WAIVED</v>
      </c>
      <c r="S46" s="270">
        <f>IF('Parade Entries'!$G47="Charity",'Parade Entries'!U47,"")</f>
        <v>50</v>
      </c>
      <c r="T46" s="270">
        <f>IF('Parade Entries'!$G47="Charity",'Parade Entries'!W47,"")</f>
        <v>0</v>
      </c>
      <c r="U46" s="270">
        <f>IF('Parade Entries'!$G47="Charity",'Parade Entries'!X47,"")</f>
        <v>0</v>
      </c>
      <c r="V46" s="270">
        <f>IF('Parade Entries'!$G47="Charity",'Parade Entries'!V47,"")</f>
        <v>0</v>
      </c>
      <c r="W46" s="273" t="str">
        <f>IF('Parade Entries'!$G47="Charity",'Parade Entries'!Y47,"")</f>
        <v/>
      </c>
      <c r="X46" s="270">
        <f>IF('Parade Entries'!$G47="Charity",'Parade Entries'!Z47,"")</f>
        <v>0</v>
      </c>
      <c r="Y46" s="273" t="str">
        <f>IF('Parade Entries'!$G47="Charity",'Parade Entries'!AA47,"")</f>
        <v/>
      </c>
      <c r="Z46" s="270">
        <f>IF('Parade Entries'!$G47="Charity",'Parade Entries'!AB47,"")</f>
        <v>0</v>
      </c>
      <c r="AA46" s="273">
        <f>IF('Parade Entries'!$G47="Charity",'Parade Entries'!AC47,"")</f>
        <v>0</v>
      </c>
      <c r="AB46" s="233" t="str">
        <f>IF('Parade Entries'!$G47="Charity",'Parade Entries'!AD47,"")</f>
        <v>Kris Cavanagh</v>
      </c>
      <c r="AC46" s="233" t="str">
        <f>IF('Parade Entries'!$G47="Charity",'Parade Entries'!AE47,"")</f>
        <v>New Site</v>
      </c>
      <c r="AD46" s="233" t="str">
        <f>IF('Parade Entries'!$G47="Charity",'Parade Entries'!AF47,"")</f>
        <v/>
      </c>
    </row>
    <row r="47" spans="2:30" ht="18" x14ac:dyDescent="0.25">
      <c r="B47" s="156" t="str">
        <f>IF('Parade Entries'!$G48="Charity",'Parade Entries'!B48,"")</f>
        <v>Springfield BMX Raceway</v>
      </c>
      <c r="C47" s="233">
        <f>IF('Parade Entries'!$G48="Charity",'Parade Entries'!E48,"")</f>
        <v>46044</v>
      </c>
      <c r="D47" s="233" t="str">
        <f>IF('Parade Entries'!$G48="Charity",'Parade Entries'!F48,"")</f>
        <v>Paid</v>
      </c>
      <c r="E47" s="233" t="str">
        <f>IF('Parade Entries'!$G48="Charity",'Parade Entries'!G48,"")</f>
        <v>Charity</v>
      </c>
      <c r="F47" s="233" t="str">
        <f>IF('Parade Entries'!$G48="Charity",'Parade Entries'!H48,"")</f>
        <v>Nicholas</v>
      </c>
      <c r="G47" s="233" t="str">
        <f>IF('Parade Entries'!$G48="Charity",'Parade Entries'!I48,"")</f>
        <v>Nguyen</v>
      </c>
      <c r="H47" s="233" t="str">
        <f>IF('Parade Entries'!$G48="Charity",'Parade Entries'!J48,"")</f>
        <v>nicnguyen81@gmail.com</v>
      </c>
      <c r="I47" s="268">
        <f>IF('Parade Entries'!$G48="Charity",'Parade Entries'!K48,"")</f>
        <v>2176529166</v>
      </c>
      <c r="J47" s="233" t="str">
        <f>IF('Parade Entries'!$G48="Charity",'Parade Entries'!L48,"")</f>
        <v>Springfield BMX raceway is located Near Riverside Park
It is a place for kids to get some great exercise, bond with other active kids, and get the chance to participate in every race. NO BODY SITS THE BENCH IN BMX! The track gives a lot back to the community by being 100% open to the public when there's not a BMX event or it's not tarped due to potential bad weather. Just wear a helmet,
APR 27 is our open house. It is a free event. We have Bikes and Helmets free to rent if you do not have one of your own.</v>
      </c>
      <c r="K47" s="269">
        <f>IF('Parade Entries'!$G48="Charity",'Parade Entries'!M48,"")</f>
        <v>30</v>
      </c>
      <c r="L47" s="233" t="str">
        <f>IF('Parade Entries'!$G48="Charity",'Parade Entries'!N48,"")</f>
        <v>No Notes</v>
      </c>
      <c r="M47" s="269">
        <f>IF('Parade Entries'!$G48="Charity",'Parade Entries'!O48,"")</f>
        <v>0</v>
      </c>
      <c r="N47" s="233" t="str">
        <f>IF('Parade Entries'!$G48="Charity",'Parade Entries'!P48,"")</f>
        <v>PA system</v>
      </c>
      <c r="O47" s="269">
        <f>IF('Parade Entries'!$G48="Charity",'Parade Entries'!Q48,"")</f>
        <v>1</v>
      </c>
      <c r="P47" s="269">
        <f>IF('Parade Entries'!$G48="Charity",'Parade Entries'!R48,"")</f>
        <v>1</v>
      </c>
      <c r="Q47" s="233" t="str">
        <f>IF('Parade Entries'!$G48="Charity",'Parade Entries'!S48,"")</f>
        <v>Van with Float</v>
      </c>
      <c r="R47" s="233" t="str">
        <f>IF('Parade Entries'!$G48="Charity",'Parade Entries'!T48,"")</f>
        <v>Online - Stripe</v>
      </c>
      <c r="S47" s="270">
        <f>IF('Parade Entries'!$G48="Charity",'Parade Entries'!U48,"")</f>
        <v>50</v>
      </c>
      <c r="T47" s="270">
        <f>IF('Parade Entries'!$G48="Charity",'Parade Entries'!W48,"")</f>
        <v>46.75</v>
      </c>
      <c r="U47" s="270">
        <f>IF('Parade Entries'!$G48="Charity",'Parade Entries'!X48,"")</f>
        <v>0</v>
      </c>
      <c r="V47" s="270">
        <f>IF('Parade Entries'!$G48="Charity",'Parade Entries'!V48,"")</f>
        <v>1.75</v>
      </c>
      <c r="W47" s="273">
        <f>IF('Parade Entries'!$G48="Charity",'Parade Entries'!Y48,"")</f>
        <v>3.5000000000000003E-2</v>
      </c>
      <c r="X47" s="270">
        <f>IF('Parade Entries'!$G48="Charity",'Parade Entries'!Z48,"")</f>
        <v>1.5</v>
      </c>
      <c r="Y47" s="273">
        <f>IF('Parade Entries'!$G48="Charity",'Parade Entries'!AA48,"")</f>
        <v>0.03</v>
      </c>
      <c r="Z47" s="270">
        <f>IF('Parade Entries'!$G48="Charity",'Parade Entries'!AB48,"")</f>
        <v>3.25</v>
      </c>
      <c r="AA47" s="273">
        <f>IF('Parade Entries'!$G48="Charity",'Parade Entries'!AC48,"")</f>
        <v>6.5000000000000002E-2</v>
      </c>
      <c r="AB47" s="233" t="str">
        <f>IF('Parade Entries'!$G48="Charity",'Parade Entries'!AD48,"")</f>
        <v>Nicholas Nguyen</v>
      </c>
      <c r="AC47" s="233" t="str">
        <f>IF('Parade Entries'!$G48="Charity",'Parade Entries'!AE48,"")</f>
        <v>New Site</v>
      </c>
      <c r="AD47" s="233" t="str">
        <f>IF('Parade Entries'!$G48="Charity",'Parade Entries'!AF48,"")</f>
        <v/>
      </c>
    </row>
    <row r="48" spans="2:30" ht="18" x14ac:dyDescent="0.25">
      <c r="B48" s="156" t="str">
        <f>IF('Parade Entries'!$G49="Charity",'Parade Entries'!B49,"")</f>
        <v/>
      </c>
      <c r="C48" s="233" t="str">
        <f>IF('Parade Entries'!$G49="Charity",'Parade Entries'!E49,"")</f>
        <v/>
      </c>
      <c r="D48" s="233" t="str">
        <f>IF('Parade Entries'!$G49="Charity",'Parade Entries'!F49,"")</f>
        <v/>
      </c>
      <c r="E48" s="233" t="str">
        <f>IF('Parade Entries'!$G49="Charity",'Parade Entries'!G49,"")</f>
        <v/>
      </c>
      <c r="F48" s="233" t="str">
        <f>IF('Parade Entries'!$G49="Charity",'Parade Entries'!H49,"")</f>
        <v/>
      </c>
      <c r="G48" s="233" t="str">
        <f>IF('Parade Entries'!$G49="Charity",'Parade Entries'!I49,"")</f>
        <v/>
      </c>
      <c r="H48" s="233" t="str">
        <f>IF('Parade Entries'!$G49="Charity",'Parade Entries'!J49,"")</f>
        <v/>
      </c>
      <c r="I48" s="268" t="str">
        <f>IF('Parade Entries'!$G49="Charity",'Parade Entries'!K49,"")</f>
        <v/>
      </c>
      <c r="J48" s="233" t="str">
        <f>IF('Parade Entries'!$G49="Charity",'Parade Entries'!L49,"")</f>
        <v/>
      </c>
      <c r="K48" s="269" t="str">
        <f>IF('Parade Entries'!$G49="Charity",'Parade Entries'!M49,"")</f>
        <v/>
      </c>
      <c r="L48" s="233" t="str">
        <f>IF('Parade Entries'!$G49="Charity",'Parade Entries'!N49,"")</f>
        <v/>
      </c>
      <c r="M48" s="269" t="str">
        <f>IF('Parade Entries'!$G49="Charity",'Parade Entries'!O49,"")</f>
        <v/>
      </c>
      <c r="N48" s="233" t="str">
        <f>IF('Parade Entries'!$G49="Charity",'Parade Entries'!P49,"")</f>
        <v/>
      </c>
      <c r="O48" s="269" t="str">
        <f>IF('Parade Entries'!$G49="Charity",'Parade Entries'!Q49,"")</f>
        <v/>
      </c>
      <c r="P48" s="269" t="str">
        <f>IF('Parade Entries'!$G49="Charity",'Parade Entries'!R49,"")</f>
        <v/>
      </c>
      <c r="Q48" s="233" t="str">
        <f>IF('Parade Entries'!$G49="Charity",'Parade Entries'!S49,"")</f>
        <v/>
      </c>
      <c r="R48" s="233" t="str">
        <f>IF('Parade Entries'!$G49="Charity",'Parade Entries'!T49,"")</f>
        <v/>
      </c>
      <c r="S48" s="270" t="str">
        <f>IF('Parade Entries'!$G49="Charity",'Parade Entries'!U49,"")</f>
        <v/>
      </c>
      <c r="T48" s="270" t="str">
        <f>IF('Parade Entries'!$G49="Charity",'Parade Entries'!W49,"")</f>
        <v/>
      </c>
      <c r="U48" s="270" t="str">
        <f>IF('Parade Entries'!$G49="Charity",'Parade Entries'!X49,"")</f>
        <v/>
      </c>
      <c r="V48" s="270" t="str">
        <f>IF('Parade Entries'!$G49="Charity",'Parade Entries'!V49,"")</f>
        <v/>
      </c>
      <c r="W48" s="273" t="str">
        <f>IF('Parade Entries'!$G49="Charity",'Parade Entries'!Y49,"")</f>
        <v/>
      </c>
      <c r="X48" s="270" t="str">
        <f>IF('Parade Entries'!$G49="Charity",'Parade Entries'!Z49,"")</f>
        <v/>
      </c>
      <c r="Y48" s="273" t="str">
        <f>IF('Parade Entries'!$G49="Charity",'Parade Entries'!AA49,"")</f>
        <v/>
      </c>
      <c r="Z48" s="270" t="str">
        <f>IF('Parade Entries'!$G49="Charity",'Parade Entries'!AB49,"")</f>
        <v/>
      </c>
      <c r="AA48" s="273" t="str">
        <f>IF('Parade Entries'!$G49="Charity",'Parade Entries'!AC49,"")</f>
        <v/>
      </c>
      <c r="AB48" s="233" t="str">
        <f>IF('Parade Entries'!$G49="Charity",'Parade Entries'!AD49,"")</f>
        <v/>
      </c>
      <c r="AC48" s="233" t="str">
        <f>IF('Parade Entries'!$G49="Charity",'Parade Entries'!AE49,"")</f>
        <v/>
      </c>
      <c r="AD48" s="233" t="str">
        <f>IF('Parade Entries'!$G49="Charity",'Parade Entries'!AF49,"")</f>
        <v/>
      </c>
    </row>
    <row r="49" spans="2:30" ht="18" x14ac:dyDescent="0.25">
      <c r="B49" s="156" t="str">
        <f>IF('Parade Entries'!$G50="Charity",'Parade Entries'!B50,"")</f>
        <v/>
      </c>
      <c r="C49" s="233" t="str">
        <f>IF('Parade Entries'!$G50="Charity",'Parade Entries'!E50,"")</f>
        <v/>
      </c>
      <c r="D49" s="233" t="str">
        <f>IF('Parade Entries'!$G50="Charity",'Parade Entries'!F50,"")</f>
        <v/>
      </c>
      <c r="E49" s="233" t="str">
        <f>IF('Parade Entries'!$G50="Charity",'Parade Entries'!G50,"")</f>
        <v/>
      </c>
      <c r="F49" s="233" t="str">
        <f>IF('Parade Entries'!$G50="Charity",'Parade Entries'!H50,"")</f>
        <v/>
      </c>
      <c r="G49" s="233" t="str">
        <f>IF('Parade Entries'!$G50="Charity",'Parade Entries'!I50,"")</f>
        <v/>
      </c>
      <c r="H49" s="233" t="str">
        <f>IF('Parade Entries'!$G50="Charity",'Parade Entries'!J50,"")</f>
        <v/>
      </c>
      <c r="I49" s="268" t="str">
        <f>IF('Parade Entries'!$G50="Charity",'Parade Entries'!K50,"")</f>
        <v/>
      </c>
      <c r="J49" s="233" t="str">
        <f>IF('Parade Entries'!$G50="Charity",'Parade Entries'!L50,"")</f>
        <v/>
      </c>
      <c r="K49" s="269" t="str">
        <f>IF('Parade Entries'!$G50="Charity",'Parade Entries'!M50,"")</f>
        <v/>
      </c>
      <c r="L49" s="233" t="str">
        <f>IF('Parade Entries'!$G50="Charity",'Parade Entries'!N50,"")</f>
        <v/>
      </c>
      <c r="M49" s="269" t="str">
        <f>IF('Parade Entries'!$G50="Charity",'Parade Entries'!O50,"")</f>
        <v/>
      </c>
      <c r="N49" s="233" t="str">
        <f>IF('Parade Entries'!$G50="Charity",'Parade Entries'!P50,"")</f>
        <v/>
      </c>
      <c r="O49" s="269" t="str">
        <f>IF('Parade Entries'!$G50="Charity",'Parade Entries'!Q50,"")</f>
        <v/>
      </c>
      <c r="P49" s="269" t="str">
        <f>IF('Parade Entries'!$G50="Charity",'Parade Entries'!R50,"")</f>
        <v/>
      </c>
      <c r="Q49" s="233" t="str">
        <f>IF('Parade Entries'!$G50="Charity",'Parade Entries'!S50,"")</f>
        <v/>
      </c>
      <c r="R49" s="233" t="str">
        <f>IF('Parade Entries'!$G50="Charity",'Parade Entries'!T50,"")</f>
        <v/>
      </c>
      <c r="S49" s="270" t="str">
        <f>IF('Parade Entries'!$G50="Charity",'Parade Entries'!U50,"")</f>
        <v/>
      </c>
      <c r="T49" s="270" t="str">
        <f>IF('Parade Entries'!$G50="Charity",'Parade Entries'!W50,"")</f>
        <v/>
      </c>
      <c r="U49" s="270" t="str">
        <f>IF('Parade Entries'!$G50="Charity",'Parade Entries'!X50,"")</f>
        <v/>
      </c>
      <c r="V49" s="270" t="str">
        <f>IF('Parade Entries'!$G50="Charity",'Parade Entries'!V50,"")</f>
        <v/>
      </c>
      <c r="W49" s="273" t="str">
        <f>IF('Parade Entries'!$G50="Charity",'Parade Entries'!Y50,"")</f>
        <v/>
      </c>
      <c r="X49" s="270" t="str">
        <f>IF('Parade Entries'!$G50="Charity",'Parade Entries'!Z50,"")</f>
        <v/>
      </c>
      <c r="Y49" s="273" t="str">
        <f>IF('Parade Entries'!$G50="Charity",'Parade Entries'!AA50,"")</f>
        <v/>
      </c>
      <c r="Z49" s="270" t="str">
        <f>IF('Parade Entries'!$G50="Charity",'Parade Entries'!AB50,"")</f>
        <v/>
      </c>
      <c r="AA49" s="273" t="str">
        <f>IF('Parade Entries'!$G50="Charity",'Parade Entries'!AC50,"")</f>
        <v/>
      </c>
      <c r="AB49" s="233" t="str">
        <f>IF('Parade Entries'!$G50="Charity",'Parade Entries'!AD50,"")</f>
        <v/>
      </c>
      <c r="AC49" s="233" t="str">
        <f>IF('Parade Entries'!$G50="Charity",'Parade Entries'!AE50,"")</f>
        <v/>
      </c>
      <c r="AD49" s="233" t="str">
        <f>IF('Parade Entries'!$G50="Charity",'Parade Entries'!AF50,"")</f>
        <v/>
      </c>
    </row>
    <row r="50" spans="2:30" ht="18" x14ac:dyDescent="0.25">
      <c r="B50" s="156" t="str">
        <f>IF('Parade Entries'!$G51="Charity",'Parade Entries'!B51,"")</f>
        <v>Teamsters Local Union 916</v>
      </c>
      <c r="C50" s="233">
        <f>IF('Parade Entries'!$G51="Charity",'Parade Entries'!E51,"")</f>
        <v>46044</v>
      </c>
      <c r="D50" s="233" t="str">
        <f>IF('Parade Entries'!$G51="Charity",'Parade Entries'!F51,"")</f>
        <v>Paid</v>
      </c>
      <c r="E50" s="233" t="str">
        <f>IF('Parade Entries'!$G51="Charity",'Parade Entries'!G51,"")</f>
        <v>Charity</v>
      </c>
      <c r="F50" s="233" t="str">
        <f>IF('Parade Entries'!$G51="Charity",'Parade Entries'!H51,"")</f>
        <v>Sasha</v>
      </c>
      <c r="G50" s="233" t="str">
        <f>IF('Parade Entries'!$G51="Charity",'Parade Entries'!I51,"")</f>
        <v>Cadigan</v>
      </c>
      <c r="H50" s="233" t="str">
        <f>IF('Parade Entries'!$G51="Charity",'Parade Entries'!J51,"")</f>
        <v>sasha@teamsters916.org</v>
      </c>
      <c r="I50" s="268">
        <f>IF('Parade Entries'!$G51="Charity",'Parade Entries'!K51,"")</f>
        <v>2175227932</v>
      </c>
      <c r="J50" s="233" t="str">
        <f>IF('Parade Entries'!$G51="Charity",'Parade Entries'!L51,"")</f>
        <v>We are proud to represent hard-working men and women in Illinois state Government and business. The titles held by our members are wide-ranging: highway maintainers, truck drivers, security guards, warehouse employees, manufacturers, road and bridge engineers, and many other positions.
Like all Teamsters, we unite in the name of equity and justice. We are active politically and make sure our families are well represented in the Statehouse and at the bargaining table.</v>
      </c>
      <c r="K50" s="269">
        <f>IF('Parade Entries'!$G51="Charity",'Parade Entries'!M51,"")</f>
        <v>50</v>
      </c>
      <c r="L50" s="233" t="str">
        <f>IF('Parade Entries'!$G51="Charity",'Parade Entries'!N51,"")</f>
        <v xml:space="preserve"> Music on Trailers</v>
      </c>
      <c r="M50" s="269">
        <f>IF('Parade Entries'!$G51="Charity",'Parade Entries'!O51,"")</f>
        <v>0</v>
      </c>
      <c r="N50" s="233" t="str">
        <f>IF('Parade Entries'!$G51="Charity",'Parade Entries'!P51,"")</f>
        <v>Yes</v>
      </c>
      <c r="O50" s="269">
        <f>IF('Parade Entries'!$G51="Charity",'Parade Entries'!Q51,"")</f>
        <v>2</v>
      </c>
      <c r="P50" s="269">
        <f>IF('Parade Entries'!$G51="Charity",'Parade Entries'!R51,"")</f>
        <v>2</v>
      </c>
      <c r="Q50" s="233" t="str">
        <f>IF('Parade Entries'!$G51="Charity",'Parade Entries'!S51,"")</f>
        <v>2 pick ups/ 2 Trailers.</v>
      </c>
      <c r="R50" s="233" t="str">
        <f>IF('Parade Entries'!$G51="Charity",'Parade Entries'!T51,"")</f>
        <v>Check</v>
      </c>
      <c r="S50" s="270">
        <f>IF('Parade Entries'!$G51="Charity",'Parade Entries'!U51,"")</f>
        <v>100</v>
      </c>
      <c r="T50" s="270">
        <f>IF('Parade Entries'!$G51="Charity",'Parade Entries'!W51,"")</f>
        <v>100</v>
      </c>
      <c r="U50" s="270">
        <f>IF('Parade Entries'!$G51="Charity",'Parade Entries'!X51,"")</f>
        <v>0</v>
      </c>
      <c r="V50" s="270">
        <f>IF('Parade Entries'!$G51="Charity",'Parade Entries'!V51,"")</f>
        <v>0</v>
      </c>
      <c r="W50" s="273">
        <f>IF('Parade Entries'!$G51="Charity",'Parade Entries'!Y51,"")</f>
        <v>0</v>
      </c>
      <c r="X50" s="270">
        <f>IF('Parade Entries'!$G51="Charity",'Parade Entries'!Z51,"")</f>
        <v>0</v>
      </c>
      <c r="Y50" s="273" t="str">
        <f>IF('Parade Entries'!$G51="Charity",'Parade Entries'!AA51,"")</f>
        <v/>
      </c>
      <c r="Z50" s="270">
        <f>IF('Parade Entries'!$G51="Charity",'Parade Entries'!AB51,"")</f>
        <v>0</v>
      </c>
      <c r="AA50" s="273">
        <f>IF('Parade Entries'!$G51="Charity",'Parade Entries'!AC51,"")</f>
        <v>0</v>
      </c>
      <c r="AB50" s="233" t="str">
        <f>IF('Parade Entries'!$G51="Charity",'Parade Entries'!AD51,"")</f>
        <v>Sasha Cadigan</v>
      </c>
      <c r="AC50" s="233" t="str">
        <f>IF('Parade Entries'!$G51="Charity",'Parade Entries'!AE51,"")</f>
        <v>New Site</v>
      </c>
      <c r="AD50" s="233">
        <f>IF('Parade Entries'!$G51="Charity",'Parade Entries'!AF51,"")</f>
        <v>100</v>
      </c>
    </row>
    <row r="51" spans="2:30" ht="18" x14ac:dyDescent="0.25">
      <c r="B51" s="156" t="str">
        <f>IF('Parade Entries'!$G52="Charity",'Parade Entries'!B52,"")</f>
        <v>Springfield Phoenix Center</v>
      </c>
      <c r="C51" s="233">
        <f>IF('Parade Entries'!$G52="Charity",'Parade Entries'!E52,"")</f>
        <v>46044</v>
      </c>
      <c r="D51" s="233" t="str">
        <f>IF('Parade Entries'!$G52="Charity",'Parade Entries'!F52,"")</f>
        <v>Paid</v>
      </c>
      <c r="E51" s="233" t="str">
        <f>IF('Parade Entries'!$G52="Charity",'Parade Entries'!G52,"")</f>
        <v>Charity</v>
      </c>
      <c r="F51" s="233" t="str">
        <f>IF('Parade Entries'!$G52="Charity",'Parade Entries'!H52,"")</f>
        <v>Teresa</v>
      </c>
      <c r="G51" s="233" t="str">
        <f>IF('Parade Entries'!$G52="Charity",'Parade Entries'!I52,"")</f>
        <v>Silva</v>
      </c>
      <c r="H51" s="233" t="str">
        <f>IF('Parade Entries'!$G52="Charity",'Parade Entries'!J52,"")</f>
        <v>teresa@phoenixcenterspringfield.org</v>
      </c>
      <c r="I51" s="268">
        <f>IF('Parade Entries'!$G52="Charity",'Parade Entries'!K52,"")</f>
        <v>2175285253</v>
      </c>
      <c r="J51" s="233" t="str">
        <f>IF('Parade Entries'!$G52="Charity",'Parade Entries'!L52,"")</f>
        <v>Please welcome Phoenix Center! As Central Illinois' queer community center, they are dedicated to centering the health, education, empowerment, and joy of our LGBTQIA+ community. Phoenix Center serves the region through vital programs including housing assistance, social events, harm reduction, and free HIV and Hep C testing. They are also proud to be home to their flagship youth group program. Let’s give a big cheer for the Phoenix Center!</v>
      </c>
      <c r="K51" s="269">
        <f>IF('Parade Entries'!$G52="Charity",'Parade Entries'!M52,"")</f>
        <v>25</v>
      </c>
      <c r="L51" s="233" t="str">
        <f>IF('Parade Entries'!$G52="Charity",'Parade Entries'!N52,"")</f>
        <v>They did not pay for extra vehicles</v>
      </c>
      <c r="M51" s="269" t="str">
        <f>IF('Parade Entries'!$G52="Charity",'Parade Entries'!O52,"")</f>
        <v>No</v>
      </c>
      <c r="N51" s="233" t="str">
        <f>IF('Parade Entries'!$G52="Charity",'Parade Entries'!P52,"")</f>
        <v>No</v>
      </c>
      <c r="O51" s="269">
        <f>IF('Parade Entries'!$G52="Charity",'Parade Entries'!Q52,"")</f>
        <v>0</v>
      </c>
      <c r="P51" s="269">
        <f>IF('Parade Entries'!$G52="Charity",'Parade Entries'!R52,"")</f>
        <v>0</v>
      </c>
      <c r="Q51" s="233">
        <f>IF('Parade Entries'!$G52="Charity",'Parade Entries'!S52,"")</f>
        <v>0</v>
      </c>
      <c r="R51" s="233" t="str">
        <f>IF('Parade Entries'!$G52="Charity",'Parade Entries'!T52,"")</f>
        <v>Online - Stripe</v>
      </c>
      <c r="S51" s="270">
        <f>IF('Parade Entries'!$G52="Charity",'Parade Entries'!U52,"")</f>
        <v>50</v>
      </c>
      <c r="T51" s="270">
        <f>IF('Parade Entries'!$G52="Charity",'Parade Entries'!W52,"")</f>
        <v>46.75</v>
      </c>
      <c r="U51" s="270">
        <f>IF('Parade Entries'!$G52="Charity",'Parade Entries'!X52,"")</f>
        <v>0</v>
      </c>
      <c r="V51" s="270">
        <f>IF('Parade Entries'!$G52="Charity",'Parade Entries'!V52,"")</f>
        <v>1.75</v>
      </c>
      <c r="W51" s="273">
        <f>IF('Parade Entries'!$G52="Charity",'Parade Entries'!Y52,"")</f>
        <v>3.5000000000000003E-2</v>
      </c>
      <c r="X51" s="270">
        <f>IF('Parade Entries'!$G52="Charity",'Parade Entries'!Z52,"")</f>
        <v>1.5</v>
      </c>
      <c r="Y51" s="273">
        <f>IF('Parade Entries'!$G52="Charity",'Parade Entries'!AA52,"")</f>
        <v>0.03</v>
      </c>
      <c r="Z51" s="270">
        <f>IF('Parade Entries'!$G52="Charity",'Parade Entries'!AB52,"")</f>
        <v>3.25</v>
      </c>
      <c r="AA51" s="273">
        <f>IF('Parade Entries'!$G52="Charity",'Parade Entries'!AC52,"")</f>
        <v>6.5000000000000002E-2</v>
      </c>
      <c r="AB51" s="233" t="str">
        <f>IF('Parade Entries'!$G52="Charity",'Parade Entries'!AD52,"")</f>
        <v>Teresa Silva</v>
      </c>
      <c r="AC51" s="233" t="str">
        <f>IF('Parade Entries'!$G52="Charity",'Parade Entries'!AE52,"")</f>
        <v>New Site</v>
      </c>
      <c r="AD51" s="233" t="str">
        <f>IF('Parade Entries'!$G52="Charity",'Parade Entries'!AF52,"")</f>
        <v/>
      </c>
    </row>
    <row r="52" spans="2:30" ht="18" x14ac:dyDescent="0.25">
      <c r="B52" s="156" t="str">
        <f>IF('Parade Entries'!$G53="Charity",'Parade Entries'!B53,"")</f>
        <v/>
      </c>
      <c r="C52" s="233" t="str">
        <f>IF('Parade Entries'!$G53="Charity",'Parade Entries'!E53,"")</f>
        <v/>
      </c>
      <c r="D52" s="233" t="str">
        <f>IF('Parade Entries'!$G53="Charity",'Parade Entries'!F53,"")</f>
        <v/>
      </c>
      <c r="E52" s="233" t="str">
        <f>IF('Parade Entries'!$G53="Charity",'Parade Entries'!G53,"")</f>
        <v/>
      </c>
      <c r="F52" s="233" t="str">
        <f>IF('Parade Entries'!$G53="Charity",'Parade Entries'!H53,"")</f>
        <v/>
      </c>
      <c r="G52" s="233" t="str">
        <f>IF('Parade Entries'!$G53="Charity",'Parade Entries'!I53,"")</f>
        <v/>
      </c>
      <c r="H52" s="233" t="str">
        <f>IF('Parade Entries'!$G53="Charity",'Parade Entries'!J53,"")</f>
        <v/>
      </c>
      <c r="I52" s="268" t="str">
        <f>IF('Parade Entries'!$G53="Charity",'Parade Entries'!K53,"")</f>
        <v/>
      </c>
      <c r="J52" s="233" t="str">
        <f>IF('Parade Entries'!$G53="Charity",'Parade Entries'!L53,"")</f>
        <v/>
      </c>
      <c r="K52" s="269" t="str">
        <f>IF('Parade Entries'!$G53="Charity",'Parade Entries'!M53,"")</f>
        <v/>
      </c>
      <c r="L52" s="233" t="str">
        <f>IF('Parade Entries'!$G53="Charity",'Parade Entries'!N53,"")</f>
        <v/>
      </c>
      <c r="M52" s="269" t="str">
        <f>IF('Parade Entries'!$G53="Charity",'Parade Entries'!O53,"")</f>
        <v/>
      </c>
      <c r="N52" s="233" t="str">
        <f>IF('Parade Entries'!$G53="Charity",'Parade Entries'!P53,"")</f>
        <v/>
      </c>
      <c r="O52" s="269" t="str">
        <f>IF('Parade Entries'!$G53="Charity",'Parade Entries'!Q53,"")</f>
        <v/>
      </c>
      <c r="P52" s="269" t="str">
        <f>IF('Parade Entries'!$G53="Charity",'Parade Entries'!R53,"")</f>
        <v/>
      </c>
      <c r="Q52" s="233" t="str">
        <f>IF('Parade Entries'!$G53="Charity",'Parade Entries'!S53,"")</f>
        <v/>
      </c>
      <c r="R52" s="233" t="str">
        <f>IF('Parade Entries'!$G53="Charity",'Parade Entries'!T53,"")</f>
        <v/>
      </c>
      <c r="S52" s="270" t="str">
        <f>IF('Parade Entries'!$G53="Charity",'Parade Entries'!U53,"")</f>
        <v/>
      </c>
      <c r="T52" s="270" t="str">
        <f>IF('Parade Entries'!$G53="Charity",'Parade Entries'!W53,"")</f>
        <v/>
      </c>
      <c r="U52" s="270" t="str">
        <f>IF('Parade Entries'!$G53="Charity",'Parade Entries'!X53,"")</f>
        <v/>
      </c>
      <c r="V52" s="270" t="str">
        <f>IF('Parade Entries'!$G53="Charity",'Parade Entries'!V53,"")</f>
        <v/>
      </c>
      <c r="W52" s="273" t="str">
        <f>IF('Parade Entries'!$G53="Charity",'Parade Entries'!Y53,"")</f>
        <v/>
      </c>
      <c r="X52" s="270" t="str">
        <f>IF('Parade Entries'!$G53="Charity",'Parade Entries'!Z53,"")</f>
        <v/>
      </c>
      <c r="Y52" s="273" t="str">
        <f>IF('Parade Entries'!$G53="Charity",'Parade Entries'!AA53,"")</f>
        <v/>
      </c>
      <c r="Z52" s="270" t="str">
        <f>IF('Parade Entries'!$G53="Charity",'Parade Entries'!AB53,"")</f>
        <v/>
      </c>
      <c r="AA52" s="273" t="str">
        <f>IF('Parade Entries'!$G53="Charity",'Parade Entries'!AC53,"")</f>
        <v/>
      </c>
      <c r="AB52" s="233" t="str">
        <f>IF('Parade Entries'!$G53="Charity",'Parade Entries'!AD53,"")</f>
        <v/>
      </c>
      <c r="AC52" s="233" t="str">
        <f>IF('Parade Entries'!$G53="Charity",'Parade Entries'!AE53,"")</f>
        <v/>
      </c>
      <c r="AD52" s="233" t="str">
        <f>IF('Parade Entries'!$G53="Charity",'Parade Entries'!AF53,"")</f>
        <v/>
      </c>
    </row>
    <row r="53" spans="2:30" ht="18" x14ac:dyDescent="0.25">
      <c r="B53" s="156" t="str">
        <f>IF('Parade Entries'!$G54="Charity",'Parade Entries'!B54,"")</f>
        <v/>
      </c>
      <c r="C53" s="233" t="str">
        <f>IF('Parade Entries'!$G54="Charity",'Parade Entries'!E54,"")</f>
        <v/>
      </c>
      <c r="D53" s="233" t="str">
        <f>IF('Parade Entries'!$G54="Charity",'Parade Entries'!F54,"")</f>
        <v/>
      </c>
      <c r="E53" s="233" t="str">
        <f>IF('Parade Entries'!$G54="Charity",'Parade Entries'!G54,"")</f>
        <v/>
      </c>
      <c r="F53" s="233" t="str">
        <f>IF('Parade Entries'!$G54="Charity",'Parade Entries'!H54,"")</f>
        <v/>
      </c>
      <c r="G53" s="233" t="str">
        <f>IF('Parade Entries'!$G54="Charity",'Parade Entries'!I54,"")</f>
        <v/>
      </c>
      <c r="H53" s="233" t="str">
        <f>IF('Parade Entries'!$G54="Charity",'Parade Entries'!J54,"")</f>
        <v/>
      </c>
      <c r="I53" s="268" t="str">
        <f>IF('Parade Entries'!$G54="Charity",'Parade Entries'!K54,"")</f>
        <v/>
      </c>
      <c r="J53" s="233" t="str">
        <f>IF('Parade Entries'!$G54="Charity",'Parade Entries'!L54,"")</f>
        <v/>
      </c>
      <c r="K53" s="269" t="str">
        <f>IF('Parade Entries'!$G54="Charity",'Parade Entries'!M54,"")</f>
        <v/>
      </c>
      <c r="L53" s="233" t="str">
        <f>IF('Parade Entries'!$G54="Charity",'Parade Entries'!N54,"")</f>
        <v/>
      </c>
      <c r="M53" s="269" t="str">
        <f>IF('Parade Entries'!$G54="Charity",'Parade Entries'!O54,"")</f>
        <v/>
      </c>
      <c r="N53" s="233" t="str">
        <f>IF('Parade Entries'!$G54="Charity",'Parade Entries'!P54,"")</f>
        <v/>
      </c>
      <c r="O53" s="269" t="str">
        <f>IF('Parade Entries'!$G54="Charity",'Parade Entries'!Q54,"")</f>
        <v/>
      </c>
      <c r="P53" s="269" t="str">
        <f>IF('Parade Entries'!$G54="Charity",'Parade Entries'!R54,"")</f>
        <v/>
      </c>
      <c r="Q53" s="233" t="str">
        <f>IF('Parade Entries'!$G54="Charity",'Parade Entries'!S54,"")</f>
        <v/>
      </c>
      <c r="R53" s="233" t="str">
        <f>IF('Parade Entries'!$G54="Charity",'Parade Entries'!T54,"")</f>
        <v/>
      </c>
      <c r="S53" s="270" t="str">
        <f>IF('Parade Entries'!$G54="Charity",'Parade Entries'!U54,"")</f>
        <v/>
      </c>
      <c r="T53" s="270" t="str">
        <f>IF('Parade Entries'!$G54="Charity",'Parade Entries'!W54,"")</f>
        <v/>
      </c>
      <c r="U53" s="270" t="str">
        <f>IF('Parade Entries'!$G54="Charity",'Parade Entries'!X54,"")</f>
        <v/>
      </c>
      <c r="V53" s="270" t="str">
        <f>IF('Parade Entries'!$G54="Charity",'Parade Entries'!V54,"")</f>
        <v/>
      </c>
      <c r="W53" s="273" t="str">
        <f>IF('Parade Entries'!$G54="Charity",'Parade Entries'!Y54,"")</f>
        <v/>
      </c>
      <c r="X53" s="270" t="str">
        <f>IF('Parade Entries'!$G54="Charity",'Parade Entries'!Z54,"")</f>
        <v/>
      </c>
      <c r="Y53" s="273" t="str">
        <f>IF('Parade Entries'!$G54="Charity",'Parade Entries'!AA54,"")</f>
        <v/>
      </c>
      <c r="Z53" s="270" t="str">
        <f>IF('Parade Entries'!$G54="Charity",'Parade Entries'!AB54,"")</f>
        <v/>
      </c>
      <c r="AA53" s="273" t="str">
        <f>IF('Parade Entries'!$G54="Charity",'Parade Entries'!AC54,"")</f>
        <v/>
      </c>
      <c r="AB53" s="233" t="str">
        <f>IF('Parade Entries'!$G54="Charity",'Parade Entries'!AD54,"")</f>
        <v/>
      </c>
      <c r="AC53" s="233" t="str">
        <f>IF('Parade Entries'!$G54="Charity",'Parade Entries'!AE54,"")</f>
        <v/>
      </c>
      <c r="AD53" s="233" t="str">
        <f>IF('Parade Entries'!$G54="Charity",'Parade Entries'!AF54,"")</f>
        <v/>
      </c>
    </row>
    <row r="54" spans="2:30" ht="18" x14ac:dyDescent="0.25">
      <c r="B54" s="156" t="str">
        <f>IF('Parade Entries'!$G55="Charity",'Parade Entries'!B55,"")</f>
        <v/>
      </c>
      <c r="C54" s="233" t="str">
        <f>IF('Parade Entries'!$G55="Charity",'Parade Entries'!E55,"")</f>
        <v/>
      </c>
      <c r="D54" s="233" t="str">
        <f>IF('Parade Entries'!$G55="Charity",'Parade Entries'!F55,"")</f>
        <v/>
      </c>
      <c r="E54" s="233" t="str">
        <f>IF('Parade Entries'!$G55="Charity",'Parade Entries'!G55,"")</f>
        <v/>
      </c>
      <c r="F54" s="233" t="str">
        <f>IF('Parade Entries'!$G55="Charity",'Parade Entries'!H55,"")</f>
        <v/>
      </c>
      <c r="G54" s="233" t="str">
        <f>IF('Parade Entries'!$G55="Charity",'Parade Entries'!I55,"")</f>
        <v/>
      </c>
      <c r="H54" s="233" t="str">
        <f>IF('Parade Entries'!$G55="Charity",'Parade Entries'!J55,"")</f>
        <v/>
      </c>
      <c r="I54" s="268" t="str">
        <f>IF('Parade Entries'!$G55="Charity",'Parade Entries'!K55,"")</f>
        <v/>
      </c>
      <c r="J54" s="233" t="str">
        <f>IF('Parade Entries'!$G55="Charity",'Parade Entries'!L55,"")</f>
        <v/>
      </c>
      <c r="K54" s="269" t="str">
        <f>IF('Parade Entries'!$G55="Charity",'Parade Entries'!M55,"")</f>
        <v/>
      </c>
      <c r="L54" s="233" t="str">
        <f>IF('Parade Entries'!$G55="Charity",'Parade Entries'!N55,"")</f>
        <v/>
      </c>
      <c r="M54" s="269" t="str">
        <f>IF('Parade Entries'!$G55="Charity",'Parade Entries'!O55,"")</f>
        <v/>
      </c>
      <c r="N54" s="233" t="str">
        <f>IF('Parade Entries'!$G55="Charity",'Parade Entries'!P55,"")</f>
        <v/>
      </c>
      <c r="O54" s="269" t="str">
        <f>IF('Parade Entries'!$G55="Charity",'Parade Entries'!Q55,"")</f>
        <v/>
      </c>
      <c r="P54" s="269" t="str">
        <f>IF('Parade Entries'!$G55="Charity",'Parade Entries'!R55,"")</f>
        <v/>
      </c>
      <c r="Q54" s="233" t="str">
        <f>IF('Parade Entries'!$G55="Charity",'Parade Entries'!S55,"")</f>
        <v/>
      </c>
      <c r="R54" s="233" t="str">
        <f>IF('Parade Entries'!$G55="Charity",'Parade Entries'!T55,"")</f>
        <v/>
      </c>
      <c r="S54" s="270" t="str">
        <f>IF('Parade Entries'!$G55="Charity",'Parade Entries'!U55,"")</f>
        <v/>
      </c>
      <c r="T54" s="270" t="str">
        <f>IF('Parade Entries'!$G55="Charity",'Parade Entries'!W55,"")</f>
        <v/>
      </c>
      <c r="U54" s="270" t="str">
        <f>IF('Parade Entries'!$G55="Charity",'Parade Entries'!X55,"")</f>
        <v/>
      </c>
      <c r="V54" s="270" t="str">
        <f>IF('Parade Entries'!$G55="Charity",'Parade Entries'!V55,"")</f>
        <v/>
      </c>
      <c r="W54" s="273" t="str">
        <f>IF('Parade Entries'!$G55="Charity",'Parade Entries'!Y55,"")</f>
        <v/>
      </c>
      <c r="X54" s="270" t="str">
        <f>IF('Parade Entries'!$G55="Charity",'Parade Entries'!Z55,"")</f>
        <v/>
      </c>
      <c r="Y54" s="273" t="str">
        <f>IF('Parade Entries'!$G55="Charity",'Parade Entries'!AA55,"")</f>
        <v/>
      </c>
      <c r="Z54" s="270" t="str">
        <f>IF('Parade Entries'!$G55="Charity",'Parade Entries'!AB55,"")</f>
        <v/>
      </c>
      <c r="AA54" s="273" t="str">
        <f>IF('Parade Entries'!$G55="Charity",'Parade Entries'!AC55,"")</f>
        <v/>
      </c>
      <c r="AB54" s="233" t="str">
        <f>IF('Parade Entries'!$G55="Charity",'Parade Entries'!AD55,"")</f>
        <v/>
      </c>
      <c r="AC54" s="233" t="str">
        <f>IF('Parade Entries'!$G55="Charity",'Parade Entries'!AE55,"")</f>
        <v/>
      </c>
      <c r="AD54" s="233" t="str">
        <f>IF('Parade Entries'!$G55="Charity",'Parade Entries'!AF55,"")</f>
        <v/>
      </c>
    </row>
    <row r="55" spans="2:30" ht="18" x14ac:dyDescent="0.25">
      <c r="B55" s="156" t="str">
        <f>IF('Parade Entries'!$G56="Charity",'Parade Entries'!B56,"")</f>
        <v/>
      </c>
      <c r="C55" s="233" t="str">
        <f>IF('Parade Entries'!$G56="Charity",'Parade Entries'!E56,"")</f>
        <v/>
      </c>
      <c r="D55" s="233" t="str">
        <f>IF('Parade Entries'!$G56="Charity",'Parade Entries'!F56,"")</f>
        <v/>
      </c>
      <c r="E55" s="233" t="str">
        <f>IF('Parade Entries'!$G56="Charity",'Parade Entries'!G56,"")</f>
        <v/>
      </c>
      <c r="F55" s="233" t="str">
        <f>IF('Parade Entries'!$G56="Charity",'Parade Entries'!H56,"")</f>
        <v/>
      </c>
      <c r="G55" s="233" t="str">
        <f>IF('Parade Entries'!$G56="Charity",'Parade Entries'!I56,"")</f>
        <v/>
      </c>
      <c r="H55" s="233" t="str">
        <f>IF('Parade Entries'!$G56="Charity",'Parade Entries'!J56,"")</f>
        <v/>
      </c>
      <c r="I55" s="268" t="str">
        <f>IF('Parade Entries'!$G56="Charity",'Parade Entries'!K56,"")</f>
        <v/>
      </c>
      <c r="J55" s="233" t="str">
        <f>IF('Parade Entries'!$G56="Charity",'Parade Entries'!L56,"")</f>
        <v/>
      </c>
      <c r="K55" s="269" t="str">
        <f>IF('Parade Entries'!$G56="Charity",'Parade Entries'!M56,"")</f>
        <v/>
      </c>
      <c r="L55" s="233" t="str">
        <f>IF('Parade Entries'!$G56="Charity",'Parade Entries'!N56,"")</f>
        <v/>
      </c>
      <c r="M55" s="269" t="str">
        <f>IF('Parade Entries'!$G56="Charity",'Parade Entries'!O56,"")</f>
        <v/>
      </c>
      <c r="N55" s="233" t="str">
        <f>IF('Parade Entries'!$G56="Charity",'Parade Entries'!P56,"")</f>
        <v/>
      </c>
      <c r="O55" s="269" t="str">
        <f>IF('Parade Entries'!$G56="Charity",'Parade Entries'!Q56,"")</f>
        <v/>
      </c>
      <c r="P55" s="269" t="str">
        <f>IF('Parade Entries'!$G56="Charity",'Parade Entries'!R56,"")</f>
        <v/>
      </c>
      <c r="Q55" s="233" t="str">
        <f>IF('Parade Entries'!$G56="Charity",'Parade Entries'!S56,"")</f>
        <v/>
      </c>
      <c r="R55" s="233" t="str">
        <f>IF('Parade Entries'!$G56="Charity",'Parade Entries'!T56,"")</f>
        <v/>
      </c>
      <c r="S55" s="270" t="str">
        <f>IF('Parade Entries'!$G56="Charity",'Parade Entries'!U56,"")</f>
        <v/>
      </c>
      <c r="T55" s="270" t="str">
        <f>IF('Parade Entries'!$G56="Charity",'Parade Entries'!W56,"")</f>
        <v/>
      </c>
      <c r="U55" s="270" t="str">
        <f>IF('Parade Entries'!$G56="Charity",'Parade Entries'!X56,"")</f>
        <v/>
      </c>
      <c r="V55" s="270" t="str">
        <f>IF('Parade Entries'!$G56="Charity",'Parade Entries'!V56,"")</f>
        <v/>
      </c>
      <c r="W55" s="273" t="str">
        <f>IF('Parade Entries'!$G56="Charity",'Parade Entries'!Y56,"")</f>
        <v/>
      </c>
      <c r="X55" s="270" t="str">
        <f>IF('Parade Entries'!$G56="Charity",'Parade Entries'!Z56,"")</f>
        <v/>
      </c>
      <c r="Y55" s="273" t="str">
        <f>IF('Parade Entries'!$G56="Charity",'Parade Entries'!AA56,"")</f>
        <v/>
      </c>
      <c r="Z55" s="270" t="str">
        <f>IF('Parade Entries'!$G56="Charity",'Parade Entries'!AB56,"")</f>
        <v/>
      </c>
      <c r="AA55" s="273" t="str">
        <f>IF('Parade Entries'!$G56="Charity",'Parade Entries'!AC56,"")</f>
        <v/>
      </c>
      <c r="AB55" s="233" t="str">
        <f>IF('Parade Entries'!$G56="Charity",'Parade Entries'!AD56,"")</f>
        <v/>
      </c>
      <c r="AC55" s="233" t="str">
        <f>IF('Parade Entries'!$G56="Charity",'Parade Entries'!AE56,"")</f>
        <v/>
      </c>
      <c r="AD55" s="233" t="str">
        <f>IF('Parade Entries'!$G56="Charity",'Parade Entries'!AF56,"")</f>
        <v/>
      </c>
    </row>
    <row r="56" spans="2:30" ht="18" x14ac:dyDescent="0.25">
      <c r="B56" s="156" t="str">
        <f>IF('Parade Entries'!$G57="Charity",'Parade Entries'!B57,"")</f>
        <v/>
      </c>
      <c r="C56" s="233" t="str">
        <f>IF('Parade Entries'!$G57="Charity",'Parade Entries'!E57,"")</f>
        <v/>
      </c>
      <c r="D56" s="233" t="str">
        <f>IF('Parade Entries'!$G57="Charity",'Parade Entries'!F57,"")</f>
        <v/>
      </c>
      <c r="E56" s="233" t="str">
        <f>IF('Parade Entries'!$G57="Charity",'Parade Entries'!G57,"")</f>
        <v/>
      </c>
      <c r="F56" s="233" t="str">
        <f>IF('Parade Entries'!$G57="Charity",'Parade Entries'!H57,"")</f>
        <v/>
      </c>
      <c r="G56" s="233" t="str">
        <f>IF('Parade Entries'!$G57="Charity",'Parade Entries'!I57,"")</f>
        <v/>
      </c>
      <c r="H56" s="233" t="str">
        <f>IF('Parade Entries'!$G57="Charity",'Parade Entries'!J57,"")</f>
        <v/>
      </c>
      <c r="I56" s="268" t="str">
        <f>IF('Parade Entries'!$G57="Charity",'Parade Entries'!K57,"")</f>
        <v/>
      </c>
      <c r="J56" s="233" t="str">
        <f>IF('Parade Entries'!$G57="Charity",'Parade Entries'!L57,"")</f>
        <v/>
      </c>
      <c r="K56" s="269" t="str">
        <f>IF('Parade Entries'!$G57="Charity",'Parade Entries'!M57,"")</f>
        <v/>
      </c>
      <c r="L56" s="233" t="str">
        <f>IF('Parade Entries'!$G57="Charity",'Parade Entries'!N57,"")</f>
        <v/>
      </c>
      <c r="M56" s="269" t="str">
        <f>IF('Parade Entries'!$G57="Charity",'Parade Entries'!O57,"")</f>
        <v/>
      </c>
      <c r="N56" s="233" t="str">
        <f>IF('Parade Entries'!$G57="Charity",'Parade Entries'!P57,"")</f>
        <v/>
      </c>
      <c r="O56" s="269" t="str">
        <f>IF('Parade Entries'!$G57="Charity",'Parade Entries'!Q57,"")</f>
        <v/>
      </c>
      <c r="P56" s="269" t="str">
        <f>IF('Parade Entries'!$G57="Charity",'Parade Entries'!R57,"")</f>
        <v/>
      </c>
      <c r="Q56" s="233" t="str">
        <f>IF('Parade Entries'!$G57="Charity",'Parade Entries'!S57,"")</f>
        <v/>
      </c>
      <c r="R56" s="233" t="str">
        <f>IF('Parade Entries'!$G57="Charity",'Parade Entries'!T57,"")</f>
        <v/>
      </c>
      <c r="S56" s="270" t="str">
        <f>IF('Parade Entries'!$G57="Charity",'Parade Entries'!U57,"")</f>
        <v/>
      </c>
      <c r="T56" s="270" t="str">
        <f>IF('Parade Entries'!$G57="Charity",'Parade Entries'!W57,"")</f>
        <v/>
      </c>
      <c r="U56" s="270" t="str">
        <f>IF('Parade Entries'!$G57="Charity",'Parade Entries'!X57,"")</f>
        <v/>
      </c>
      <c r="V56" s="270" t="str">
        <f>IF('Parade Entries'!$G57="Charity",'Parade Entries'!V57,"")</f>
        <v/>
      </c>
      <c r="W56" s="273" t="str">
        <f>IF('Parade Entries'!$G57="Charity",'Parade Entries'!Y57,"")</f>
        <v/>
      </c>
      <c r="X56" s="270" t="str">
        <f>IF('Parade Entries'!$G57="Charity",'Parade Entries'!Z57,"")</f>
        <v/>
      </c>
      <c r="Y56" s="273" t="str">
        <f>IF('Parade Entries'!$G57="Charity",'Parade Entries'!AA57,"")</f>
        <v/>
      </c>
      <c r="Z56" s="270" t="str">
        <f>IF('Parade Entries'!$G57="Charity",'Parade Entries'!AB57,"")</f>
        <v/>
      </c>
      <c r="AA56" s="273" t="str">
        <f>IF('Parade Entries'!$G57="Charity",'Parade Entries'!AC57,"")</f>
        <v/>
      </c>
      <c r="AB56" s="233" t="str">
        <f>IF('Parade Entries'!$G57="Charity",'Parade Entries'!AD57,"")</f>
        <v/>
      </c>
      <c r="AC56" s="233" t="str">
        <f>IF('Parade Entries'!$G57="Charity",'Parade Entries'!AE57,"")</f>
        <v/>
      </c>
      <c r="AD56" s="233" t="str">
        <f>IF('Parade Entries'!$G57="Charity",'Parade Entries'!AF57,"")</f>
        <v/>
      </c>
    </row>
    <row r="57" spans="2:30" ht="18" x14ac:dyDescent="0.25">
      <c r="B57" s="156" t="str">
        <f>IF('Parade Entries'!$G58="Charity",'Parade Entries'!B58,"")</f>
        <v>Ansar Shriners</v>
      </c>
      <c r="C57" s="233">
        <f>IF('Parade Entries'!$G58="Charity",'Parade Entries'!E58,"")</f>
        <v>46049</v>
      </c>
      <c r="D57" s="233" t="str">
        <f>IF('Parade Entries'!$G58="Charity",'Parade Entries'!F58,"")</f>
        <v>Paid</v>
      </c>
      <c r="E57" s="233" t="str">
        <f>IF('Parade Entries'!$G58="Charity",'Parade Entries'!G58,"")</f>
        <v>Charity</v>
      </c>
      <c r="F57" s="233" t="str">
        <f>IF('Parade Entries'!$G58="Charity",'Parade Entries'!H58,"")</f>
        <v>Kris</v>
      </c>
      <c r="G57" s="233" t="str">
        <f>IF('Parade Entries'!$G58="Charity",'Parade Entries'!I58,"")</f>
        <v>Cywinski</v>
      </c>
      <c r="H57" s="233" t="str">
        <f>IF('Parade Entries'!$G58="Charity",'Parade Entries'!J58,"")</f>
        <v>kcywinski@ansarshrine.com</v>
      </c>
      <c r="I57" s="268">
        <f>IF('Parade Entries'!$G58="Charity",'Parade Entries'!K58,"")</f>
        <v>2175251771</v>
      </c>
      <c r="J57" s="233" t="str">
        <f>IF('Parade Entries'!$G58="Charity",'Parade Entries'!L58,"")</f>
        <v>Ansar Shriners are part of an international fraternity dedicated to fun, fellowship, and - most importantly - supporting Shriners Children's Hospitals who provide specialized pediatric car regardless of a family's ability to pay.
With a proud history of service in our community, Ansar Shriners believe in doing good while having fun - and bringing smiles wherever they go!</v>
      </c>
      <c r="K57" s="269">
        <f>IF('Parade Entries'!$G58="Charity",'Parade Entries'!M58,"")</f>
        <v>40</v>
      </c>
      <c r="L57" s="233">
        <f>IF('Parade Entries'!$G58="Charity",'Parade Entries'!N58,"")</f>
        <v>0</v>
      </c>
      <c r="M57" s="269" t="str">
        <f>IF('Parade Entries'!$G58="Charity",'Parade Entries'!O58,"")</f>
        <v>No</v>
      </c>
      <c r="N57" s="233" t="str">
        <f>IF('Parade Entries'!$G58="Charity",'Parade Entries'!P58,"")</f>
        <v>No</v>
      </c>
      <c r="O57" s="269">
        <f>IF('Parade Entries'!$G58="Charity",'Parade Entries'!Q58,"")</f>
        <v>10</v>
      </c>
      <c r="P57" s="269">
        <f>IF('Parade Entries'!$G58="Charity",'Parade Entries'!R58,"")</f>
        <v>0</v>
      </c>
      <c r="Q57" s="233" t="str">
        <f>IF('Parade Entries'!$G58="Charity",'Parade Entries'!S58,"")</f>
        <v>Lots of varied entertainmant</v>
      </c>
      <c r="R57" s="233" t="str">
        <f>IF('Parade Entries'!$G58="Charity",'Parade Entries'!T58,"")</f>
        <v>Online - Stripe</v>
      </c>
      <c r="S57" s="270">
        <f>IF('Parade Entries'!$G58="Charity",'Parade Entries'!U58,"")</f>
        <v>50</v>
      </c>
      <c r="T57" s="270">
        <f>IF('Parade Entries'!$G58="Charity",'Parade Entries'!W58,"")</f>
        <v>46.75</v>
      </c>
      <c r="U57" s="270">
        <f>IF('Parade Entries'!$G58="Charity",'Parade Entries'!X58,"")</f>
        <v>0</v>
      </c>
      <c r="V57" s="270">
        <f>IF('Parade Entries'!$G58="Charity",'Parade Entries'!V58,"")</f>
        <v>1.75</v>
      </c>
      <c r="W57" s="273">
        <f>IF('Parade Entries'!$G58="Charity",'Parade Entries'!Y58,"")</f>
        <v>3.5000000000000003E-2</v>
      </c>
      <c r="X57" s="270">
        <f>IF('Parade Entries'!$G58="Charity",'Parade Entries'!Z58,"")</f>
        <v>1.5</v>
      </c>
      <c r="Y57" s="273">
        <f>IF('Parade Entries'!$G58="Charity",'Parade Entries'!AA58,"")</f>
        <v>0.03</v>
      </c>
      <c r="Z57" s="270">
        <f>IF('Parade Entries'!$G58="Charity",'Parade Entries'!AB58,"")</f>
        <v>3.25</v>
      </c>
      <c r="AA57" s="273">
        <f>IF('Parade Entries'!$G58="Charity",'Parade Entries'!AC58,"")</f>
        <v>6.5000000000000002E-2</v>
      </c>
      <c r="AB57" s="233" t="str">
        <f>IF('Parade Entries'!$G58="Charity",'Parade Entries'!AD58,"")</f>
        <v>Kris Cywinski</v>
      </c>
      <c r="AC57" s="233" t="str">
        <f>IF('Parade Entries'!$G58="Charity",'Parade Entries'!AE58,"")</f>
        <v>New Site</v>
      </c>
      <c r="AD57" s="233" t="str">
        <f>IF('Parade Entries'!$G58="Charity",'Parade Entries'!AF58,"")</f>
        <v/>
      </c>
    </row>
    <row r="58" spans="2:30" ht="18" x14ac:dyDescent="0.25">
      <c r="B58" s="156" t="str">
        <f>IF('Parade Entries'!$G59="Charity",'Parade Entries'!B59,"")</f>
        <v>Sacred Heart-Griffin High School</v>
      </c>
      <c r="C58" s="233">
        <f>IF('Parade Entries'!$G59="Charity",'Parade Entries'!E59,"")</f>
        <v>46050</v>
      </c>
      <c r="D58" s="233" t="str">
        <f>IF('Parade Entries'!$G59="Charity",'Parade Entries'!F59,"")</f>
        <v>Paid</v>
      </c>
      <c r="E58" s="233" t="str">
        <f>IF('Parade Entries'!$G59="Charity",'Parade Entries'!G59,"")</f>
        <v>Charity</v>
      </c>
      <c r="F58" s="233" t="str">
        <f>IF('Parade Entries'!$G59="Charity",'Parade Entries'!H59,"")</f>
        <v>William</v>
      </c>
      <c r="G58" s="233" t="str">
        <f>IF('Parade Entries'!$G59="Charity",'Parade Entries'!I59,"")</f>
        <v>MOREDOCK</v>
      </c>
      <c r="H58" s="233" t="str">
        <f>IF('Parade Entries'!$G59="Charity",'Parade Entries'!J59,"")</f>
        <v>moredock@shg.org</v>
      </c>
      <c r="I58" s="268">
        <f>IF('Parade Entries'!$G59="Charity",'Parade Entries'!K59,"")</f>
        <v>2175534804</v>
      </c>
      <c r="J58" s="233" t="str">
        <f>IF('Parade Entries'!$G59="Charity",'Parade Entries'!L59,"")</f>
        <v>Sacred Heart-Griffin High School is the largest Catholic school in the Diocese of Springfield. The President of SHG is Dr. Bill Moredock...the Principal is Teresa Saner. Go Cyclones!</v>
      </c>
      <c r="K58" s="269">
        <f>IF('Parade Entries'!$G59="Charity",'Parade Entries'!M59,"")</f>
        <v>25</v>
      </c>
      <c r="L58" s="233">
        <f>IF('Parade Entries'!$G59="Charity",'Parade Entries'!N59,"")</f>
        <v>0</v>
      </c>
      <c r="M58" s="269" t="str">
        <f>IF('Parade Entries'!$G59="Charity",'Parade Entries'!O59,"")</f>
        <v>No</v>
      </c>
      <c r="N58" s="233" t="str">
        <f>IF('Parade Entries'!$G59="Charity",'Parade Entries'!P59,"")</f>
        <v>No</v>
      </c>
      <c r="O58" s="269">
        <f>IF('Parade Entries'!$G59="Charity",'Parade Entries'!Q59,"")</f>
        <v>1</v>
      </c>
      <c r="P58" s="269">
        <f>IF('Parade Entries'!$G59="Charity",'Parade Entries'!R59,"")</f>
        <v>0</v>
      </c>
      <c r="Q58" s="233" t="str">
        <f>IF('Parade Entries'!$G59="Charity",'Parade Entries'!S59,"")</f>
        <v>1 bus</v>
      </c>
      <c r="R58" s="233" t="str">
        <f>IF('Parade Entries'!$G59="Charity",'Parade Entries'!T59,"")</f>
        <v>Online - Stripe</v>
      </c>
      <c r="S58" s="270">
        <f>IF('Parade Entries'!$G59="Charity",'Parade Entries'!U59,"")</f>
        <v>50</v>
      </c>
      <c r="T58" s="270">
        <f>IF('Parade Entries'!$G59="Charity",'Parade Entries'!W59,"")</f>
        <v>46.75</v>
      </c>
      <c r="U58" s="270">
        <f>IF('Parade Entries'!$G59="Charity",'Parade Entries'!X59,"")</f>
        <v>0</v>
      </c>
      <c r="V58" s="270">
        <f>IF('Parade Entries'!$G59="Charity",'Parade Entries'!V59,"")</f>
        <v>1.75</v>
      </c>
      <c r="W58" s="273">
        <f>IF('Parade Entries'!$G59="Charity",'Parade Entries'!Y59,"")</f>
        <v>3.5000000000000003E-2</v>
      </c>
      <c r="X58" s="270">
        <f>IF('Parade Entries'!$G59="Charity",'Parade Entries'!Z59,"")</f>
        <v>1.5</v>
      </c>
      <c r="Y58" s="273">
        <f>IF('Parade Entries'!$G59="Charity",'Parade Entries'!AA59,"")</f>
        <v>0.03</v>
      </c>
      <c r="Z58" s="270">
        <f>IF('Parade Entries'!$G59="Charity",'Parade Entries'!AB59,"")</f>
        <v>3.25</v>
      </c>
      <c r="AA58" s="273">
        <f>IF('Parade Entries'!$G59="Charity",'Parade Entries'!AC59,"")</f>
        <v>6.5000000000000002E-2</v>
      </c>
      <c r="AB58" s="233" t="str">
        <f>IF('Parade Entries'!$G59="Charity",'Parade Entries'!AD59,"")</f>
        <v>William MOREDOCK</v>
      </c>
      <c r="AC58" s="233" t="str">
        <f>IF('Parade Entries'!$G59="Charity",'Parade Entries'!AE59,"")</f>
        <v>New Site</v>
      </c>
      <c r="AD58" s="233" t="str">
        <f>IF('Parade Entries'!$G59="Charity",'Parade Entries'!AF59,"")</f>
        <v/>
      </c>
    </row>
    <row r="59" spans="2:30" ht="18" x14ac:dyDescent="0.25">
      <c r="B59" s="156" t="str">
        <f>IF('Parade Entries'!$G60="Charity",'Parade Entries'!B60,"")</f>
        <v>Top Tier Springfield 10U Baseball</v>
      </c>
      <c r="C59" s="233">
        <f>IF('Parade Entries'!$G60="Charity",'Parade Entries'!E60,"")</f>
        <v>46050</v>
      </c>
      <c r="D59" s="233" t="str">
        <f>IF('Parade Entries'!$G60="Charity",'Parade Entries'!F60,"")</f>
        <v>Paid</v>
      </c>
      <c r="E59" s="233" t="str">
        <f>IF('Parade Entries'!$G60="Charity",'Parade Entries'!G60,"")</f>
        <v>Charity</v>
      </c>
      <c r="F59" s="233" t="str">
        <f>IF('Parade Entries'!$G60="Charity",'Parade Entries'!H60,"")</f>
        <v>Gene</v>
      </c>
      <c r="G59" s="233" t="str">
        <f>IF('Parade Entries'!$G60="Charity",'Parade Entries'!I60,"")</f>
        <v>Mitchell</v>
      </c>
      <c r="H59" s="233" t="str">
        <f>IF('Parade Entries'!$G60="Charity",'Parade Entries'!J60,"")</f>
        <v>toptiergene@gmail.com</v>
      </c>
      <c r="I59" s="268">
        <f>IF('Parade Entries'!$G60="Charity",'Parade Entries'!K60,"")</f>
        <v>2174165818</v>
      </c>
      <c r="J59" s="233" t="str">
        <f>IF('Parade Entries'!$G60="Charity",'Parade Entries'!L60,"")</f>
        <v>Top Tier Springfield 10U is a youth baseball team made up of talented players and fantastic young men. Let's wish them luck on their first tournament of the year next weekend and in their upcoming season!</v>
      </c>
      <c r="K59" s="269">
        <f>IF('Parade Entries'!$G60="Charity",'Parade Entries'!M60,"")</f>
        <v>30</v>
      </c>
      <c r="L59" s="233">
        <f>IF('Parade Entries'!$G60="Charity",'Parade Entries'!N60,"")</f>
        <v>0</v>
      </c>
      <c r="M59" s="269" t="str">
        <f>IF('Parade Entries'!$G60="Charity",'Parade Entries'!O60,"")</f>
        <v>No</v>
      </c>
      <c r="N59" s="233" t="str">
        <f>IF('Parade Entries'!$G60="Charity",'Parade Entries'!P60,"")</f>
        <v>Yes</v>
      </c>
      <c r="O59" s="269">
        <f>IF('Parade Entries'!$G60="Charity",'Parade Entries'!Q60,"")</f>
        <v>1</v>
      </c>
      <c r="P59" s="269">
        <f>IF('Parade Entries'!$G60="Charity",'Parade Entries'!R60,"")</f>
        <v>1</v>
      </c>
      <c r="Q59" s="233" t="str">
        <f>IF('Parade Entries'!$G60="Charity",'Parade Entries'!S60,"")</f>
        <v>1 truck with Trailer</v>
      </c>
      <c r="R59" s="233" t="str">
        <f>IF('Parade Entries'!$G60="Charity",'Parade Entries'!T60,"")</f>
        <v>Check</v>
      </c>
      <c r="S59" s="270">
        <f>IF('Parade Entries'!$G60="Charity",'Parade Entries'!U60,"")</f>
        <v>50</v>
      </c>
      <c r="T59" s="270">
        <f>IF('Parade Entries'!$G60="Charity",'Parade Entries'!W60,"")</f>
        <v>50</v>
      </c>
      <c r="U59" s="270">
        <f>IF('Parade Entries'!$G60="Charity",'Parade Entries'!X60,"")</f>
        <v>0</v>
      </c>
      <c r="V59" s="270">
        <f>IF('Parade Entries'!$G60="Charity",'Parade Entries'!V60,"")</f>
        <v>0</v>
      </c>
      <c r="W59" s="273">
        <f>IF('Parade Entries'!$G60="Charity",'Parade Entries'!Y60,"")</f>
        <v>0</v>
      </c>
      <c r="X59" s="270">
        <f>IF('Parade Entries'!$G60="Charity",'Parade Entries'!Z60,"")</f>
        <v>0</v>
      </c>
      <c r="Y59" s="273" t="str">
        <f>IF('Parade Entries'!$G60="Charity",'Parade Entries'!AA60,"")</f>
        <v/>
      </c>
      <c r="Z59" s="270">
        <f>IF('Parade Entries'!$G60="Charity",'Parade Entries'!AB60,"")</f>
        <v>0</v>
      </c>
      <c r="AA59" s="273">
        <f>IF('Parade Entries'!$G60="Charity",'Parade Entries'!AC60,"")</f>
        <v>0</v>
      </c>
      <c r="AB59" s="233" t="str">
        <f>IF('Parade Entries'!$G60="Charity",'Parade Entries'!AD60,"")</f>
        <v>Gene Mitchell</v>
      </c>
      <c r="AC59" s="233" t="str">
        <f>IF('Parade Entries'!$G60="Charity",'Parade Entries'!AE60,"")</f>
        <v>New Site</v>
      </c>
      <c r="AD59" s="233">
        <f>IF('Parade Entries'!$G60="Charity",'Parade Entries'!AF60,"")</f>
        <v>50</v>
      </c>
    </row>
    <row r="60" spans="2:30" ht="18" x14ac:dyDescent="0.25">
      <c r="B60" s="156" t="str">
        <f>IF('Parade Entries'!$G61="Charity",'Parade Entries'!B61,"")</f>
        <v>Notre Dame Club of Central Illinois</v>
      </c>
      <c r="C60" s="233">
        <f>IF('Parade Entries'!$G61="Charity",'Parade Entries'!E61,"")</f>
        <v>46051</v>
      </c>
      <c r="D60" s="233" t="str">
        <f>IF('Parade Entries'!$G61="Charity",'Parade Entries'!F61,"")</f>
        <v>Paid</v>
      </c>
      <c r="E60" s="233" t="str">
        <f>IF('Parade Entries'!$G61="Charity",'Parade Entries'!G61,"")</f>
        <v>Charity</v>
      </c>
      <c r="F60" s="233" t="str">
        <f>IF('Parade Entries'!$G61="Charity",'Parade Entries'!H61,"")</f>
        <v>Conrad</v>
      </c>
      <c r="G60" s="233" t="str">
        <f>IF('Parade Entries'!$G61="Charity",'Parade Entries'!I61,"")</f>
        <v>Rubinowski</v>
      </c>
      <c r="H60" s="233" t="str">
        <f>IF('Parade Entries'!$G61="Charity",'Parade Entries'!J61,"")</f>
        <v>crubinkowski@yahoo.com</v>
      </c>
      <c r="I60" s="268">
        <f>IF('Parade Entries'!$G61="Charity",'Parade Entries'!K61,"")</f>
        <v>2173410140</v>
      </c>
      <c r="J60" s="233" t="str">
        <f>IF('Parade Entries'!$G61="Charity",'Parade Entries'!L61,"")</f>
        <v>The Notre Dame Club of Central Illinois is one of 262 Clubs world-wide that provide Alumni and Friends of the University to nurture the lifelong connections that make this community unequaled. The Club provides support for local students at the University and performs service projects within the Springfield area. If you love the Irish, look us up online!</v>
      </c>
      <c r="K60" s="269">
        <f>IF('Parade Entries'!$G61="Charity",'Parade Entries'!M61,"")</f>
        <v>30</v>
      </c>
      <c r="L60" s="233">
        <f>IF('Parade Entries'!$G61="Charity",'Parade Entries'!N61,"")</f>
        <v>0</v>
      </c>
      <c r="M60" s="269" t="str">
        <f>IF('Parade Entries'!$G61="Charity",'Parade Entries'!O61,"")</f>
        <v>No</v>
      </c>
      <c r="N60" s="233" t="str">
        <f>IF('Parade Entries'!$G61="Charity",'Parade Entries'!P61,"")</f>
        <v>No</v>
      </c>
      <c r="O60" s="269">
        <f>IF('Parade Entries'!$G61="Charity",'Parade Entries'!Q61,"")</f>
        <v>1</v>
      </c>
      <c r="P60" s="269">
        <f>IF('Parade Entries'!$G61="Charity",'Parade Entries'!R61,"")</f>
        <v>0</v>
      </c>
      <c r="Q60" s="233" t="str">
        <f>IF('Parade Entries'!$G61="Charity",'Parade Entries'!S61,"")</f>
        <v>1 pick up truck</v>
      </c>
      <c r="R60" s="233" t="str">
        <f>IF('Parade Entries'!$G61="Charity",'Parade Entries'!T61,"")</f>
        <v>Online - Stripe</v>
      </c>
      <c r="S60" s="270">
        <f>IF('Parade Entries'!$G61="Charity",'Parade Entries'!U61,"")</f>
        <v>50</v>
      </c>
      <c r="T60" s="270">
        <f>IF('Parade Entries'!$G61="Charity",'Parade Entries'!W61,"")</f>
        <v>46.75</v>
      </c>
      <c r="U60" s="270">
        <f>IF('Parade Entries'!$G61="Charity",'Parade Entries'!X61,"")</f>
        <v>0</v>
      </c>
      <c r="V60" s="270">
        <f>IF('Parade Entries'!$G61="Charity",'Parade Entries'!V61,"")</f>
        <v>1.75</v>
      </c>
      <c r="W60" s="273">
        <f>IF('Parade Entries'!$G61="Charity",'Parade Entries'!Y61,"")</f>
        <v>3.5000000000000003E-2</v>
      </c>
      <c r="X60" s="270">
        <f>IF('Parade Entries'!$G61="Charity",'Parade Entries'!Z61,"")</f>
        <v>1.5</v>
      </c>
      <c r="Y60" s="273">
        <f>IF('Parade Entries'!$G61="Charity",'Parade Entries'!AA61,"")</f>
        <v>0.03</v>
      </c>
      <c r="Z60" s="270">
        <f>IF('Parade Entries'!$G61="Charity",'Parade Entries'!AB61,"")</f>
        <v>3.25</v>
      </c>
      <c r="AA60" s="273">
        <f>IF('Parade Entries'!$G61="Charity",'Parade Entries'!AC61,"")</f>
        <v>6.5000000000000002E-2</v>
      </c>
      <c r="AB60" s="233" t="str">
        <f>IF('Parade Entries'!$G61="Charity",'Parade Entries'!AD61,"")</f>
        <v>Conrad Rubinowski</v>
      </c>
      <c r="AC60" s="233" t="str">
        <f>IF('Parade Entries'!$G61="Charity",'Parade Entries'!AE61,"")</f>
        <v>New Site</v>
      </c>
      <c r="AD60" s="233" t="str">
        <f>IF('Parade Entries'!$G61="Charity",'Parade Entries'!AF61,"")</f>
        <v/>
      </c>
    </row>
    <row r="61" spans="2:30" ht="18" x14ac:dyDescent="0.25">
      <c r="B61" s="156" t="str">
        <f>IF('Parade Entries'!$G62="Charity",'Parade Entries'!B62,"")</f>
        <v/>
      </c>
      <c r="C61" s="233" t="str">
        <f>IF('Parade Entries'!$G62="Charity",'Parade Entries'!E62,"")</f>
        <v/>
      </c>
      <c r="D61" s="233" t="str">
        <f>IF('Parade Entries'!$G62="Charity",'Parade Entries'!F62,"")</f>
        <v/>
      </c>
      <c r="E61" s="233" t="str">
        <f>IF('Parade Entries'!$G62="Charity",'Parade Entries'!G62,"")</f>
        <v/>
      </c>
      <c r="F61" s="233" t="str">
        <f>IF('Parade Entries'!$G62="Charity",'Parade Entries'!H62,"")</f>
        <v/>
      </c>
      <c r="G61" s="233" t="str">
        <f>IF('Parade Entries'!$G62="Charity",'Parade Entries'!I62,"")</f>
        <v/>
      </c>
      <c r="H61" s="233" t="str">
        <f>IF('Parade Entries'!$G62="Charity",'Parade Entries'!J62,"")</f>
        <v/>
      </c>
      <c r="I61" s="268" t="str">
        <f>IF('Parade Entries'!$G62="Charity",'Parade Entries'!K62,"")</f>
        <v/>
      </c>
      <c r="J61" s="233" t="str">
        <f>IF('Parade Entries'!$G62="Charity",'Parade Entries'!L62,"")</f>
        <v/>
      </c>
      <c r="K61" s="269" t="str">
        <f>IF('Parade Entries'!$G62="Charity",'Parade Entries'!M62,"")</f>
        <v/>
      </c>
      <c r="L61" s="233" t="str">
        <f>IF('Parade Entries'!$G62="Charity",'Parade Entries'!N62,"")</f>
        <v/>
      </c>
      <c r="M61" s="269" t="str">
        <f>IF('Parade Entries'!$G62="Charity",'Parade Entries'!O62,"")</f>
        <v/>
      </c>
      <c r="N61" s="233" t="str">
        <f>IF('Parade Entries'!$G62="Charity",'Parade Entries'!P62,"")</f>
        <v/>
      </c>
      <c r="O61" s="269" t="str">
        <f>IF('Parade Entries'!$G62="Charity",'Parade Entries'!Q62,"")</f>
        <v/>
      </c>
      <c r="P61" s="269" t="str">
        <f>IF('Parade Entries'!$G62="Charity",'Parade Entries'!R62,"")</f>
        <v/>
      </c>
      <c r="Q61" s="233" t="str">
        <f>IF('Parade Entries'!$G62="Charity",'Parade Entries'!S62,"")</f>
        <v/>
      </c>
      <c r="R61" s="233" t="str">
        <f>IF('Parade Entries'!$G62="Charity",'Parade Entries'!T62,"")</f>
        <v/>
      </c>
      <c r="S61" s="270" t="str">
        <f>IF('Parade Entries'!$G62="Charity",'Parade Entries'!U62,"")</f>
        <v/>
      </c>
      <c r="T61" s="270" t="str">
        <f>IF('Parade Entries'!$G62="Charity",'Parade Entries'!W62,"")</f>
        <v/>
      </c>
      <c r="U61" s="270" t="str">
        <f>IF('Parade Entries'!$G62="Charity",'Parade Entries'!X62,"")</f>
        <v/>
      </c>
      <c r="V61" s="270" t="str">
        <f>IF('Parade Entries'!$G62="Charity",'Parade Entries'!V62,"")</f>
        <v/>
      </c>
      <c r="W61" s="273" t="str">
        <f>IF('Parade Entries'!$G62="Charity",'Parade Entries'!Y62,"")</f>
        <v/>
      </c>
      <c r="X61" s="270" t="str">
        <f>IF('Parade Entries'!$G62="Charity",'Parade Entries'!Z62,"")</f>
        <v/>
      </c>
      <c r="Y61" s="273" t="str">
        <f>IF('Parade Entries'!$G62="Charity",'Parade Entries'!AA62,"")</f>
        <v/>
      </c>
      <c r="Z61" s="270" t="str">
        <f>IF('Parade Entries'!$G62="Charity",'Parade Entries'!AB62,"")</f>
        <v/>
      </c>
      <c r="AA61" s="273" t="str">
        <f>IF('Parade Entries'!$G62="Charity",'Parade Entries'!AC62,"")</f>
        <v/>
      </c>
      <c r="AB61" s="233" t="str">
        <f>IF('Parade Entries'!$G62="Charity",'Parade Entries'!AD62,"")</f>
        <v/>
      </c>
      <c r="AC61" s="233" t="str">
        <f>IF('Parade Entries'!$G62="Charity",'Parade Entries'!AE62,"")</f>
        <v/>
      </c>
      <c r="AD61" s="233" t="str">
        <f>IF('Parade Entries'!$G62="Charity",'Parade Entries'!AF62,"")</f>
        <v/>
      </c>
    </row>
    <row r="62" spans="2:30" ht="18" x14ac:dyDescent="0.25">
      <c r="B62" s="156" t="str">
        <f>IF('Parade Entries'!$G63="Charity",'Parade Entries'!B63,"")</f>
        <v/>
      </c>
      <c r="C62" s="233" t="str">
        <f>IF('Parade Entries'!$G63="Charity",'Parade Entries'!E63,"")</f>
        <v/>
      </c>
      <c r="D62" s="233" t="str">
        <f>IF('Parade Entries'!$G63="Charity",'Parade Entries'!F63,"")</f>
        <v/>
      </c>
      <c r="E62" s="233" t="str">
        <f>IF('Parade Entries'!$G63="Charity",'Parade Entries'!G63,"")</f>
        <v/>
      </c>
      <c r="F62" s="233" t="str">
        <f>IF('Parade Entries'!$G63="Charity",'Parade Entries'!H63,"")</f>
        <v/>
      </c>
      <c r="G62" s="233" t="str">
        <f>IF('Parade Entries'!$G63="Charity",'Parade Entries'!I63,"")</f>
        <v/>
      </c>
      <c r="H62" s="233" t="str">
        <f>IF('Parade Entries'!$G63="Charity",'Parade Entries'!J63,"")</f>
        <v/>
      </c>
      <c r="I62" s="268" t="str">
        <f>IF('Parade Entries'!$G63="Charity",'Parade Entries'!K63,"")</f>
        <v/>
      </c>
      <c r="J62" s="233" t="str">
        <f>IF('Parade Entries'!$G63="Charity",'Parade Entries'!L63,"")</f>
        <v/>
      </c>
      <c r="K62" s="269" t="str">
        <f>IF('Parade Entries'!$G63="Charity",'Parade Entries'!M63,"")</f>
        <v/>
      </c>
      <c r="L62" s="233" t="str">
        <f>IF('Parade Entries'!$G63="Charity",'Parade Entries'!N63,"")</f>
        <v/>
      </c>
      <c r="M62" s="269" t="str">
        <f>IF('Parade Entries'!$G63="Charity",'Parade Entries'!O63,"")</f>
        <v/>
      </c>
      <c r="N62" s="233" t="str">
        <f>IF('Parade Entries'!$G63="Charity",'Parade Entries'!P63,"")</f>
        <v/>
      </c>
      <c r="O62" s="269" t="str">
        <f>IF('Parade Entries'!$G63="Charity",'Parade Entries'!Q63,"")</f>
        <v/>
      </c>
      <c r="P62" s="269" t="str">
        <f>IF('Parade Entries'!$G63="Charity",'Parade Entries'!R63,"")</f>
        <v/>
      </c>
      <c r="Q62" s="233" t="str">
        <f>IF('Parade Entries'!$G63="Charity",'Parade Entries'!S63,"")</f>
        <v/>
      </c>
      <c r="R62" s="233" t="str">
        <f>IF('Parade Entries'!$G63="Charity",'Parade Entries'!T63,"")</f>
        <v/>
      </c>
      <c r="S62" s="270" t="str">
        <f>IF('Parade Entries'!$G63="Charity",'Parade Entries'!U63,"")</f>
        <v/>
      </c>
      <c r="T62" s="270" t="str">
        <f>IF('Parade Entries'!$G63="Charity",'Parade Entries'!W63,"")</f>
        <v/>
      </c>
      <c r="U62" s="270" t="str">
        <f>IF('Parade Entries'!$G63="Charity",'Parade Entries'!X63,"")</f>
        <v/>
      </c>
      <c r="V62" s="270" t="str">
        <f>IF('Parade Entries'!$G63="Charity",'Parade Entries'!V63,"")</f>
        <v/>
      </c>
      <c r="W62" s="273" t="str">
        <f>IF('Parade Entries'!$G63="Charity",'Parade Entries'!Y63,"")</f>
        <v/>
      </c>
      <c r="X62" s="270" t="str">
        <f>IF('Parade Entries'!$G63="Charity",'Parade Entries'!Z63,"")</f>
        <v/>
      </c>
      <c r="Y62" s="273" t="str">
        <f>IF('Parade Entries'!$G63="Charity",'Parade Entries'!AA63,"")</f>
        <v/>
      </c>
      <c r="Z62" s="270" t="str">
        <f>IF('Parade Entries'!$G63="Charity",'Parade Entries'!AB63,"")</f>
        <v/>
      </c>
      <c r="AA62" s="273" t="str">
        <f>IF('Parade Entries'!$G63="Charity",'Parade Entries'!AC63,"")</f>
        <v/>
      </c>
      <c r="AB62" s="233" t="str">
        <f>IF('Parade Entries'!$G63="Charity",'Parade Entries'!AD63,"")</f>
        <v/>
      </c>
      <c r="AC62" s="233" t="str">
        <f>IF('Parade Entries'!$G63="Charity",'Parade Entries'!AE63,"")</f>
        <v/>
      </c>
      <c r="AD62" s="233" t="str">
        <f>IF('Parade Entries'!$G63="Charity",'Parade Entries'!AF63,"")</f>
        <v/>
      </c>
    </row>
    <row r="63" spans="2:30" ht="18" x14ac:dyDescent="0.25">
      <c r="B63" s="156" t="str">
        <f>IF('Parade Entries'!$G64="Charity",'Parade Entries'!B64,"")</f>
        <v/>
      </c>
      <c r="C63" s="233" t="str">
        <f>IF('Parade Entries'!$G64="Charity",'Parade Entries'!E64,"")</f>
        <v/>
      </c>
      <c r="D63" s="233" t="str">
        <f>IF('Parade Entries'!$G64="Charity",'Parade Entries'!F64,"")</f>
        <v/>
      </c>
      <c r="E63" s="233" t="str">
        <f>IF('Parade Entries'!$G64="Charity",'Parade Entries'!G64,"")</f>
        <v/>
      </c>
      <c r="F63" s="233" t="str">
        <f>IF('Parade Entries'!$G64="Charity",'Parade Entries'!H64,"")</f>
        <v/>
      </c>
      <c r="G63" s="233" t="str">
        <f>IF('Parade Entries'!$G64="Charity",'Parade Entries'!I64,"")</f>
        <v/>
      </c>
      <c r="H63" s="233" t="str">
        <f>IF('Parade Entries'!$G64="Charity",'Parade Entries'!J64,"")</f>
        <v/>
      </c>
      <c r="I63" s="268" t="str">
        <f>IF('Parade Entries'!$G64="Charity",'Parade Entries'!K64,"")</f>
        <v/>
      </c>
      <c r="J63" s="233" t="str">
        <f>IF('Parade Entries'!$G64="Charity",'Parade Entries'!L64,"")</f>
        <v/>
      </c>
      <c r="K63" s="269" t="str">
        <f>IF('Parade Entries'!$G64="Charity",'Parade Entries'!M64,"")</f>
        <v/>
      </c>
      <c r="L63" s="233" t="str">
        <f>IF('Parade Entries'!$G64="Charity",'Parade Entries'!N64,"")</f>
        <v/>
      </c>
      <c r="M63" s="269" t="str">
        <f>IF('Parade Entries'!$G64="Charity",'Parade Entries'!O64,"")</f>
        <v/>
      </c>
      <c r="N63" s="233" t="str">
        <f>IF('Parade Entries'!$G64="Charity",'Parade Entries'!P64,"")</f>
        <v/>
      </c>
      <c r="O63" s="269" t="str">
        <f>IF('Parade Entries'!$G64="Charity",'Parade Entries'!Q64,"")</f>
        <v/>
      </c>
      <c r="P63" s="269" t="str">
        <f>IF('Parade Entries'!$G64="Charity",'Parade Entries'!R64,"")</f>
        <v/>
      </c>
      <c r="Q63" s="233" t="str">
        <f>IF('Parade Entries'!$G64="Charity",'Parade Entries'!S64,"")</f>
        <v/>
      </c>
      <c r="R63" s="233" t="str">
        <f>IF('Parade Entries'!$G64="Charity",'Parade Entries'!T64,"")</f>
        <v/>
      </c>
      <c r="S63" s="270" t="str">
        <f>IF('Parade Entries'!$G64="Charity",'Parade Entries'!U64,"")</f>
        <v/>
      </c>
      <c r="T63" s="270" t="str">
        <f>IF('Parade Entries'!$G64="Charity",'Parade Entries'!W64,"")</f>
        <v/>
      </c>
      <c r="U63" s="270" t="str">
        <f>IF('Parade Entries'!$G64="Charity",'Parade Entries'!X64,"")</f>
        <v/>
      </c>
      <c r="V63" s="270" t="str">
        <f>IF('Parade Entries'!$G64="Charity",'Parade Entries'!V64,"")</f>
        <v/>
      </c>
      <c r="W63" s="273" t="str">
        <f>IF('Parade Entries'!$G64="Charity",'Parade Entries'!Y64,"")</f>
        <v/>
      </c>
      <c r="X63" s="270" t="str">
        <f>IF('Parade Entries'!$G64="Charity",'Parade Entries'!Z64,"")</f>
        <v/>
      </c>
      <c r="Y63" s="273" t="str">
        <f>IF('Parade Entries'!$G64="Charity",'Parade Entries'!AA64,"")</f>
        <v/>
      </c>
      <c r="Z63" s="270" t="str">
        <f>IF('Parade Entries'!$G64="Charity",'Parade Entries'!AB64,"")</f>
        <v/>
      </c>
      <c r="AA63" s="273" t="str">
        <f>IF('Parade Entries'!$G64="Charity",'Parade Entries'!AC64,"")</f>
        <v/>
      </c>
      <c r="AB63" s="233" t="str">
        <f>IF('Parade Entries'!$G64="Charity",'Parade Entries'!AD64,"")</f>
        <v/>
      </c>
      <c r="AC63" s="233" t="str">
        <f>IF('Parade Entries'!$G64="Charity",'Parade Entries'!AE64,"")</f>
        <v/>
      </c>
      <c r="AD63" s="233" t="str">
        <f>IF('Parade Entries'!$G64="Charity",'Parade Entries'!AF64,"")</f>
        <v/>
      </c>
    </row>
    <row r="64" spans="2:30" ht="18" x14ac:dyDescent="0.25">
      <c r="B64" s="156" t="str">
        <f>IF('Parade Entries'!$G65="Charity",'Parade Entries'!B65,"")</f>
        <v>Rotary Clubs of Springfield</v>
      </c>
      <c r="C64" s="233">
        <f>IF('Parade Entries'!$G65="Charity",'Parade Entries'!E65,"")</f>
        <v>46055</v>
      </c>
      <c r="D64" s="233" t="str">
        <f>IF('Parade Entries'!$G65="Charity",'Parade Entries'!F65,"")</f>
        <v>Paid</v>
      </c>
      <c r="E64" s="233" t="str">
        <f>IF('Parade Entries'!$G65="Charity",'Parade Entries'!G65,"")</f>
        <v>Charity</v>
      </c>
      <c r="F64" s="233" t="str">
        <f>IF('Parade Entries'!$G65="Charity",'Parade Entries'!H65,"")</f>
        <v>Roger</v>
      </c>
      <c r="G64" s="233" t="str">
        <f>IF('Parade Entries'!$G65="Charity",'Parade Entries'!I65,"")</f>
        <v>Randolph</v>
      </c>
      <c r="H64" s="233" t="str">
        <f>IF('Parade Entries'!$G65="Charity",'Parade Entries'!J65,"")</f>
        <v>rrandolph@cfotoday.com</v>
      </c>
      <c r="I64" s="268">
        <f>IF('Parade Entries'!$G65="Charity",'Parade Entries'!K65,"")</f>
        <v>2177411538</v>
      </c>
      <c r="J64" s="233" t="str">
        <f>IF('Parade Entries'!$G65="Charity",'Parade Entries'!L65,"")</f>
        <v>The Rotary Clubs of Springfield are part of Rotary International. Our slogan is "Service Above Self". We raise funds for local charities, are people of action providing volunteer services to the Springfield Community and promote youth development. As members of RotaryInternational we support the eradication of disease, promote peace and promote humanitarian efforts in third world countries.</v>
      </c>
      <c r="K64" s="269">
        <f>IF('Parade Entries'!$G65="Charity",'Parade Entries'!M65,"")</f>
        <v>8</v>
      </c>
      <c r="L64" s="233">
        <f>IF('Parade Entries'!$G65="Charity",'Parade Entries'!N65,"")</f>
        <v>0</v>
      </c>
      <c r="M64" s="269" t="str">
        <f>IF('Parade Entries'!$G65="Charity",'Parade Entries'!O65,"")</f>
        <v>No</v>
      </c>
      <c r="N64" s="233" t="str">
        <f>IF('Parade Entries'!$G65="Charity",'Parade Entries'!P65,"")</f>
        <v>No</v>
      </c>
      <c r="O64" s="269">
        <f>IF('Parade Entries'!$G65="Charity",'Parade Entries'!Q65,"")</f>
        <v>1</v>
      </c>
      <c r="P64" s="269">
        <f>IF('Parade Entries'!$G65="Charity",'Parade Entries'!R65,"")</f>
        <v>1</v>
      </c>
      <c r="Q64" s="233" t="str">
        <f>IF('Parade Entries'!$G65="Charity",'Parade Entries'!S65,"")</f>
        <v>Pick up with trailer</v>
      </c>
      <c r="R64" s="233" t="str">
        <f>IF('Parade Entries'!$G65="Charity",'Parade Entries'!T65,"")</f>
        <v>Online - Stripe</v>
      </c>
      <c r="S64" s="270">
        <f>IF('Parade Entries'!$G65="Charity",'Parade Entries'!U65,"")</f>
        <v>50</v>
      </c>
      <c r="T64" s="270">
        <f>IF('Parade Entries'!$G65="Charity",'Parade Entries'!W65,"")</f>
        <v>46.75</v>
      </c>
      <c r="U64" s="270">
        <f>IF('Parade Entries'!$G65="Charity",'Parade Entries'!X65,"")</f>
        <v>0</v>
      </c>
      <c r="V64" s="270">
        <f>IF('Parade Entries'!$G65="Charity",'Parade Entries'!V65,"")</f>
        <v>1.75</v>
      </c>
      <c r="W64" s="273">
        <f>IF('Parade Entries'!$G65="Charity",'Parade Entries'!Y65,"")</f>
        <v>3.5000000000000003E-2</v>
      </c>
      <c r="X64" s="270">
        <f>IF('Parade Entries'!$G65="Charity",'Parade Entries'!Z65,"")</f>
        <v>1.5</v>
      </c>
      <c r="Y64" s="273">
        <f>IF('Parade Entries'!$G65="Charity",'Parade Entries'!AA65,"")</f>
        <v>0.03</v>
      </c>
      <c r="Z64" s="270">
        <f>IF('Parade Entries'!$G65="Charity",'Parade Entries'!AB65,"")</f>
        <v>3.25</v>
      </c>
      <c r="AA64" s="273">
        <f>IF('Parade Entries'!$G65="Charity",'Parade Entries'!AC65,"")</f>
        <v>6.5000000000000002E-2</v>
      </c>
      <c r="AB64" s="233" t="str">
        <f>IF('Parade Entries'!$G65="Charity",'Parade Entries'!AD65,"")</f>
        <v>Roger Randolph</v>
      </c>
      <c r="AC64" s="233" t="str">
        <f>IF('Parade Entries'!$G65="Charity",'Parade Entries'!AE65,"")</f>
        <v>New Site</v>
      </c>
      <c r="AD64" s="233" t="str">
        <f>IF('Parade Entries'!$G65="Charity",'Parade Entries'!AF65,"")</f>
        <v/>
      </c>
    </row>
    <row r="65" spans="2:30" ht="18" x14ac:dyDescent="0.25">
      <c r="B65" s="156" t="str">
        <f>IF('Parade Entries'!$G66="Charity",'Parade Entries'!B66,"")</f>
        <v/>
      </c>
      <c r="C65" s="233" t="str">
        <f>IF('Parade Entries'!$G66="Charity",'Parade Entries'!E66,"")</f>
        <v/>
      </c>
      <c r="D65" s="233" t="str">
        <f>IF('Parade Entries'!$G66="Charity",'Parade Entries'!F66,"")</f>
        <v/>
      </c>
      <c r="E65" s="233" t="str">
        <f>IF('Parade Entries'!$G66="Charity",'Parade Entries'!G66,"")</f>
        <v/>
      </c>
      <c r="F65" s="233" t="str">
        <f>IF('Parade Entries'!$G66="Charity",'Parade Entries'!H66,"")</f>
        <v/>
      </c>
      <c r="G65" s="233" t="str">
        <f>IF('Parade Entries'!$G66="Charity",'Parade Entries'!I66,"")</f>
        <v/>
      </c>
      <c r="H65" s="233" t="str">
        <f>IF('Parade Entries'!$G66="Charity",'Parade Entries'!J66,"")</f>
        <v/>
      </c>
      <c r="I65" s="268" t="str">
        <f>IF('Parade Entries'!$G66="Charity",'Parade Entries'!K66,"")</f>
        <v/>
      </c>
      <c r="J65" s="233" t="str">
        <f>IF('Parade Entries'!$G66="Charity",'Parade Entries'!L66,"")</f>
        <v/>
      </c>
      <c r="K65" s="269" t="str">
        <f>IF('Parade Entries'!$G66="Charity",'Parade Entries'!M66,"")</f>
        <v/>
      </c>
      <c r="L65" s="233" t="str">
        <f>IF('Parade Entries'!$G66="Charity",'Parade Entries'!N66,"")</f>
        <v/>
      </c>
      <c r="M65" s="269" t="str">
        <f>IF('Parade Entries'!$G66="Charity",'Parade Entries'!O66,"")</f>
        <v/>
      </c>
      <c r="N65" s="233" t="str">
        <f>IF('Parade Entries'!$G66="Charity",'Parade Entries'!P66,"")</f>
        <v/>
      </c>
      <c r="O65" s="269" t="str">
        <f>IF('Parade Entries'!$G66="Charity",'Parade Entries'!Q66,"")</f>
        <v/>
      </c>
      <c r="P65" s="269" t="str">
        <f>IF('Parade Entries'!$G66="Charity",'Parade Entries'!R66,"")</f>
        <v/>
      </c>
      <c r="Q65" s="233" t="str">
        <f>IF('Parade Entries'!$G66="Charity",'Parade Entries'!S66,"")</f>
        <v/>
      </c>
      <c r="R65" s="233" t="str">
        <f>IF('Parade Entries'!$G66="Charity",'Parade Entries'!T66,"")</f>
        <v/>
      </c>
      <c r="S65" s="270" t="str">
        <f>IF('Parade Entries'!$G66="Charity",'Parade Entries'!U66,"")</f>
        <v/>
      </c>
      <c r="T65" s="270" t="str">
        <f>IF('Parade Entries'!$G66="Charity",'Parade Entries'!W66,"")</f>
        <v/>
      </c>
      <c r="U65" s="270" t="str">
        <f>IF('Parade Entries'!$G66="Charity",'Parade Entries'!X66,"")</f>
        <v/>
      </c>
      <c r="V65" s="270" t="str">
        <f>IF('Parade Entries'!$G66="Charity",'Parade Entries'!V66,"")</f>
        <v/>
      </c>
      <c r="W65" s="273" t="str">
        <f>IF('Parade Entries'!$G66="Charity",'Parade Entries'!Y66,"")</f>
        <v/>
      </c>
      <c r="X65" s="270" t="str">
        <f>IF('Parade Entries'!$G66="Charity",'Parade Entries'!Z66,"")</f>
        <v/>
      </c>
      <c r="Y65" s="273" t="str">
        <f>IF('Parade Entries'!$G66="Charity",'Parade Entries'!AA66,"")</f>
        <v/>
      </c>
      <c r="Z65" s="270" t="str">
        <f>IF('Parade Entries'!$G66="Charity",'Parade Entries'!AB66,"")</f>
        <v/>
      </c>
      <c r="AA65" s="273" t="str">
        <f>IF('Parade Entries'!$G66="Charity",'Parade Entries'!AC66,"")</f>
        <v/>
      </c>
      <c r="AB65" s="233" t="str">
        <f>IF('Parade Entries'!$G66="Charity",'Parade Entries'!AD66,"")</f>
        <v/>
      </c>
      <c r="AC65" s="233" t="str">
        <f>IF('Parade Entries'!$G66="Charity",'Parade Entries'!AE66,"")</f>
        <v/>
      </c>
      <c r="AD65" s="233" t="str">
        <f>IF('Parade Entries'!$G66="Charity",'Parade Entries'!AF66,"")</f>
        <v/>
      </c>
    </row>
    <row r="66" spans="2:30" ht="18" x14ac:dyDescent="0.25">
      <c r="B66" s="156" t="str">
        <f>IF('Parade Entries'!$G67="Charity",'Parade Entries'!B67,"")</f>
        <v/>
      </c>
      <c r="C66" s="233" t="str">
        <f>IF('Parade Entries'!$G67="Charity",'Parade Entries'!E67,"")</f>
        <v/>
      </c>
      <c r="D66" s="233" t="str">
        <f>IF('Parade Entries'!$G67="Charity",'Parade Entries'!F67,"")</f>
        <v/>
      </c>
      <c r="E66" s="233" t="str">
        <f>IF('Parade Entries'!$G67="Charity",'Parade Entries'!G67,"")</f>
        <v/>
      </c>
      <c r="F66" s="233" t="str">
        <f>IF('Parade Entries'!$G67="Charity",'Parade Entries'!H67,"")</f>
        <v/>
      </c>
      <c r="G66" s="233" t="str">
        <f>IF('Parade Entries'!$G67="Charity",'Parade Entries'!I67,"")</f>
        <v/>
      </c>
      <c r="H66" s="233" t="str">
        <f>IF('Parade Entries'!$G67="Charity",'Parade Entries'!J67,"")</f>
        <v/>
      </c>
      <c r="I66" s="268" t="str">
        <f>IF('Parade Entries'!$G67="Charity",'Parade Entries'!K67,"")</f>
        <v/>
      </c>
      <c r="J66" s="233" t="str">
        <f>IF('Parade Entries'!$G67="Charity",'Parade Entries'!L67,"")</f>
        <v/>
      </c>
      <c r="K66" s="269" t="str">
        <f>IF('Parade Entries'!$G67="Charity",'Parade Entries'!M67,"")</f>
        <v/>
      </c>
      <c r="L66" s="233" t="str">
        <f>IF('Parade Entries'!$G67="Charity",'Parade Entries'!N67,"")</f>
        <v/>
      </c>
      <c r="M66" s="269" t="str">
        <f>IF('Parade Entries'!$G67="Charity",'Parade Entries'!O67,"")</f>
        <v/>
      </c>
      <c r="N66" s="233" t="str">
        <f>IF('Parade Entries'!$G67="Charity",'Parade Entries'!P67,"")</f>
        <v/>
      </c>
      <c r="O66" s="269" t="str">
        <f>IF('Parade Entries'!$G67="Charity",'Parade Entries'!Q67,"")</f>
        <v/>
      </c>
      <c r="P66" s="269" t="str">
        <f>IF('Parade Entries'!$G67="Charity",'Parade Entries'!R67,"")</f>
        <v/>
      </c>
      <c r="Q66" s="233" t="str">
        <f>IF('Parade Entries'!$G67="Charity",'Parade Entries'!S67,"")</f>
        <v/>
      </c>
      <c r="R66" s="233" t="str">
        <f>IF('Parade Entries'!$G67="Charity",'Parade Entries'!T67,"")</f>
        <v/>
      </c>
      <c r="S66" s="270" t="str">
        <f>IF('Parade Entries'!$G67="Charity",'Parade Entries'!U67,"")</f>
        <v/>
      </c>
      <c r="T66" s="270" t="str">
        <f>IF('Parade Entries'!$G67="Charity",'Parade Entries'!W67,"")</f>
        <v/>
      </c>
      <c r="U66" s="270" t="str">
        <f>IF('Parade Entries'!$G67="Charity",'Parade Entries'!X67,"")</f>
        <v/>
      </c>
      <c r="V66" s="270" t="str">
        <f>IF('Parade Entries'!$G67="Charity",'Parade Entries'!V67,"")</f>
        <v/>
      </c>
      <c r="W66" s="273" t="str">
        <f>IF('Parade Entries'!$G67="Charity",'Parade Entries'!Y67,"")</f>
        <v/>
      </c>
      <c r="X66" s="270" t="str">
        <f>IF('Parade Entries'!$G67="Charity",'Parade Entries'!Z67,"")</f>
        <v/>
      </c>
      <c r="Y66" s="273" t="str">
        <f>IF('Parade Entries'!$G67="Charity",'Parade Entries'!AA67,"")</f>
        <v/>
      </c>
      <c r="Z66" s="270" t="str">
        <f>IF('Parade Entries'!$G67="Charity",'Parade Entries'!AB67,"")</f>
        <v/>
      </c>
      <c r="AA66" s="273" t="str">
        <f>IF('Parade Entries'!$G67="Charity",'Parade Entries'!AC67,"")</f>
        <v/>
      </c>
      <c r="AB66" s="233" t="str">
        <f>IF('Parade Entries'!$G67="Charity",'Parade Entries'!AD67,"")</f>
        <v/>
      </c>
      <c r="AC66" s="233" t="str">
        <f>IF('Parade Entries'!$G67="Charity",'Parade Entries'!AE67,"")</f>
        <v/>
      </c>
      <c r="AD66" s="233" t="str">
        <f>IF('Parade Entries'!$G67="Charity",'Parade Entries'!AF67,"")</f>
        <v/>
      </c>
    </row>
    <row r="67" spans="2:30" ht="18" x14ac:dyDescent="0.25">
      <c r="B67" s="156" t="str">
        <f>IF('Parade Entries'!$G68="Charity",'Parade Entries'!B68,"")</f>
        <v>Lake Springfield Marina</v>
      </c>
      <c r="C67" s="233">
        <f>IF('Parade Entries'!$G68="Charity",'Parade Entries'!E68,"")</f>
        <v>46057</v>
      </c>
      <c r="D67" s="233" t="str">
        <f>IF('Parade Entries'!$G68="Charity",'Parade Entries'!F68,"")</f>
        <v>Paid</v>
      </c>
      <c r="E67" s="233" t="str">
        <f>IF('Parade Entries'!$G68="Charity",'Parade Entries'!G68,"")</f>
        <v>Charity</v>
      </c>
      <c r="F67" s="233" t="str">
        <f>IF('Parade Entries'!$G68="Charity",'Parade Entries'!H68,"")</f>
        <v>Gabie</v>
      </c>
      <c r="G67" s="233" t="str">
        <f>IF('Parade Entries'!$G68="Charity",'Parade Entries'!I68,"")</f>
        <v>Richardson</v>
      </c>
      <c r="H67" s="233" t="str">
        <f>IF('Parade Entries'!$G68="Charity",'Parade Entries'!J68,"")</f>
        <v>gabie@lakespringfieldmarina.com</v>
      </c>
      <c r="I67" s="268">
        <f>IF('Parade Entries'!$G68="Charity",'Parade Entries'!K68,"")</f>
        <v>2174833625</v>
      </c>
      <c r="J67" s="233" t="str">
        <f>IF('Parade Entries'!$G68="Charity",'Parade Entries'!L68,"")</f>
        <v>Lake Springfield Marina is your number one source for all your boating needs on Lake Springfield, open 7 days a week during the season. Don't have a boat? No problem! Lake Springfield Marina rents everything from the notorious Party Barge to kayaks, and stand up paddle boards. Need a new boat or waverunner? Check out the offerings of Sea Ray Sports boats, Starcraft pontoons, and Yamaha Waverunners. Make sure to stop by this summer and see the friendly staff at Lake Springfield Marina!</v>
      </c>
      <c r="K67" s="269">
        <f>IF('Parade Entries'!$G68="Charity",'Parade Entries'!M68,"")</f>
        <v>20</v>
      </c>
      <c r="L67" s="233">
        <f>IF('Parade Entries'!$G68="Charity",'Parade Entries'!N68,"")</f>
        <v>0</v>
      </c>
      <c r="M67" s="269" t="str">
        <f>IF('Parade Entries'!$G68="Charity",'Parade Entries'!O68,"")</f>
        <v>No</v>
      </c>
      <c r="N67" s="233" t="str">
        <f>IF('Parade Entries'!$G68="Charity",'Parade Entries'!P68,"")</f>
        <v>No</v>
      </c>
      <c r="O67" s="269">
        <f>IF('Parade Entries'!$G68="Charity",'Parade Entries'!Q68,"")</f>
        <v>2</v>
      </c>
      <c r="P67" s="269">
        <f>IF('Parade Entries'!$G68="Charity",'Parade Entries'!R68,"")</f>
        <v>0</v>
      </c>
      <c r="Q67" s="233" t="str">
        <f>IF('Parade Entries'!$G68="Charity",'Parade Entries'!S68,"")</f>
        <v>HumVee and boat</v>
      </c>
      <c r="R67" s="233" t="str">
        <f>IF('Parade Entries'!$G68="Charity",'Parade Entries'!T68,"")</f>
        <v>Online - Stripe</v>
      </c>
      <c r="S67" s="270">
        <f>IF('Parade Entries'!$G68="Charity",'Parade Entries'!U68,"")</f>
        <v>300</v>
      </c>
      <c r="T67" s="270">
        <f>IF('Parade Entries'!$G68="Charity",'Parade Entries'!W68,"")</f>
        <v>282</v>
      </c>
      <c r="U67" s="270">
        <f>IF('Parade Entries'!$G68="Charity",'Parade Entries'!X68,"")</f>
        <v>0</v>
      </c>
      <c r="V67" s="270">
        <f>IF('Parade Entries'!$G68="Charity",'Parade Entries'!V68,"")</f>
        <v>9</v>
      </c>
      <c r="W67" s="273">
        <f>IF('Parade Entries'!$G68="Charity",'Parade Entries'!Y68,"")</f>
        <v>0.03</v>
      </c>
      <c r="X67" s="270">
        <f>IF('Parade Entries'!$G68="Charity",'Parade Entries'!Z68,"")</f>
        <v>9</v>
      </c>
      <c r="Y67" s="273">
        <f>IF('Parade Entries'!$G68="Charity",'Parade Entries'!AA68,"")</f>
        <v>0.03</v>
      </c>
      <c r="Z67" s="270">
        <f>IF('Parade Entries'!$G68="Charity",'Parade Entries'!AB68,"")</f>
        <v>18</v>
      </c>
      <c r="AA67" s="273">
        <f>IF('Parade Entries'!$G68="Charity",'Parade Entries'!AC68,"")</f>
        <v>0.06</v>
      </c>
      <c r="AB67" s="233" t="str">
        <f>IF('Parade Entries'!$G68="Charity",'Parade Entries'!AD68,"")</f>
        <v>Gabie Richardson</v>
      </c>
      <c r="AC67" s="233" t="str">
        <f>IF('Parade Entries'!$G68="Charity",'Parade Entries'!AE68,"")</f>
        <v>New Site</v>
      </c>
      <c r="AD67" s="233" t="str">
        <f>IF('Parade Entries'!$G68="Charity",'Parade Entries'!AF68,"")</f>
        <v/>
      </c>
    </row>
    <row r="68" spans="2:30" ht="18" x14ac:dyDescent="0.25">
      <c r="B68" s="156" t="str">
        <f>IF('Parade Entries'!$G69="Charity",'Parade Entries'!B69,"")</f>
        <v/>
      </c>
      <c r="C68" s="233" t="str">
        <f>IF('Parade Entries'!$G69="Charity",'Parade Entries'!E69,"")</f>
        <v/>
      </c>
      <c r="D68" s="233" t="str">
        <f>IF('Parade Entries'!$G69="Charity",'Parade Entries'!F69,"")</f>
        <v/>
      </c>
      <c r="E68" s="233" t="str">
        <f>IF('Parade Entries'!$G69="Charity",'Parade Entries'!G69,"")</f>
        <v/>
      </c>
      <c r="F68" s="233" t="str">
        <f>IF('Parade Entries'!$G69="Charity",'Parade Entries'!H69,"")</f>
        <v/>
      </c>
      <c r="G68" s="233" t="str">
        <f>IF('Parade Entries'!$G69="Charity",'Parade Entries'!I69,"")</f>
        <v/>
      </c>
      <c r="H68" s="233" t="str">
        <f>IF('Parade Entries'!$G69="Charity",'Parade Entries'!J69,"")</f>
        <v/>
      </c>
      <c r="I68" s="268" t="str">
        <f>IF('Parade Entries'!$G69="Charity",'Parade Entries'!K69,"")</f>
        <v/>
      </c>
      <c r="J68" s="233" t="str">
        <f>IF('Parade Entries'!$G69="Charity",'Parade Entries'!L69,"")</f>
        <v/>
      </c>
      <c r="K68" s="269" t="str">
        <f>IF('Parade Entries'!$G69="Charity",'Parade Entries'!M69,"")</f>
        <v/>
      </c>
      <c r="L68" s="233" t="str">
        <f>IF('Parade Entries'!$G69="Charity",'Parade Entries'!N69,"")</f>
        <v/>
      </c>
      <c r="M68" s="269" t="str">
        <f>IF('Parade Entries'!$G69="Charity",'Parade Entries'!O69,"")</f>
        <v/>
      </c>
      <c r="N68" s="233" t="str">
        <f>IF('Parade Entries'!$G69="Charity",'Parade Entries'!P69,"")</f>
        <v/>
      </c>
      <c r="O68" s="269" t="str">
        <f>IF('Parade Entries'!$G69="Charity",'Parade Entries'!Q69,"")</f>
        <v/>
      </c>
      <c r="P68" s="269" t="str">
        <f>IF('Parade Entries'!$G69="Charity",'Parade Entries'!R69,"")</f>
        <v/>
      </c>
      <c r="Q68" s="233" t="str">
        <f>IF('Parade Entries'!$G69="Charity",'Parade Entries'!S69,"")</f>
        <v/>
      </c>
      <c r="R68" s="233" t="str">
        <f>IF('Parade Entries'!$G69="Charity",'Parade Entries'!T69,"")</f>
        <v/>
      </c>
      <c r="S68" s="270" t="str">
        <f>IF('Parade Entries'!$G69="Charity",'Parade Entries'!U69,"")</f>
        <v/>
      </c>
      <c r="T68" s="270" t="str">
        <f>IF('Parade Entries'!$G69="Charity",'Parade Entries'!W69,"")</f>
        <v/>
      </c>
      <c r="U68" s="270" t="str">
        <f>IF('Parade Entries'!$G69="Charity",'Parade Entries'!X69,"")</f>
        <v/>
      </c>
      <c r="V68" s="270" t="str">
        <f>IF('Parade Entries'!$G69="Charity",'Parade Entries'!V69,"")</f>
        <v/>
      </c>
      <c r="W68" s="273" t="str">
        <f>IF('Parade Entries'!$G69="Charity",'Parade Entries'!Y69,"")</f>
        <v/>
      </c>
      <c r="X68" s="270" t="str">
        <f>IF('Parade Entries'!$G69="Charity",'Parade Entries'!Z69,"")</f>
        <v/>
      </c>
      <c r="Y68" s="273" t="str">
        <f>IF('Parade Entries'!$G69="Charity",'Parade Entries'!AA69,"")</f>
        <v/>
      </c>
      <c r="Z68" s="270" t="str">
        <f>IF('Parade Entries'!$G69="Charity",'Parade Entries'!AB69,"")</f>
        <v/>
      </c>
      <c r="AA68" s="273" t="str">
        <f>IF('Parade Entries'!$G69="Charity",'Parade Entries'!AC69,"")</f>
        <v/>
      </c>
      <c r="AB68" s="233" t="str">
        <f>IF('Parade Entries'!$G69="Charity",'Parade Entries'!AD69,"")</f>
        <v/>
      </c>
      <c r="AC68" s="233" t="str">
        <f>IF('Parade Entries'!$G69="Charity",'Parade Entries'!AE69,"")</f>
        <v/>
      </c>
      <c r="AD68" s="233" t="str">
        <f>IF('Parade Entries'!$G69="Charity",'Parade Entries'!AF69,"")</f>
        <v/>
      </c>
    </row>
    <row r="69" spans="2:30" ht="18" x14ac:dyDescent="0.25">
      <c r="B69" s="156" t="str">
        <f>IF('Parade Entries'!$G70="Charity",'Parade Entries'!B70,"")</f>
        <v/>
      </c>
      <c r="C69" s="233" t="str">
        <f>IF('Parade Entries'!$G70="Charity",'Parade Entries'!E70,"")</f>
        <v/>
      </c>
      <c r="D69" s="233" t="str">
        <f>IF('Parade Entries'!$G70="Charity",'Parade Entries'!F70,"")</f>
        <v/>
      </c>
      <c r="E69" s="233" t="str">
        <f>IF('Parade Entries'!$G70="Charity",'Parade Entries'!G70,"")</f>
        <v/>
      </c>
      <c r="F69" s="233" t="str">
        <f>IF('Parade Entries'!$G70="Charity",'Parade Entries'!H70,"")</f>
        <v/>
      </c>
      <c r="G69" s="233" t="str">
        <f>IF('Parade Entries'!$G70="Charity",'Parade Entries'!I70,"")</f>
        <v/>
      </c>
      <c r="H69" s="233" t="str">
        <f>IF('Parade Entries'!$G70="Charity",'Parade Entries'!J70,"")</f>
        <v/>
      </c>
      <c r="I69" s="268" t="str">
        <f>IF('Parade Entries'!$G70="Charity",'Parade Entries'!K70,"")</f>
        <v/>
      </c>
      <c r="J69" s="233" t="str">
        <f>IF('Parade Entries'!$G70="Charity",'Parade Entries'!L70,"")</f>
        <v/>
      </c>
      <c r="K69" s="269" t="str">
        <f>IF('Parade Entries'!$G70="Charity",'Parade Entries'!M70,"")</f>
        <v/>
      </c>
      <c r="L69" s="233" t="str">
        <f>IF('Parade Entries'!$G70="Charity",'Parade Entries'!N70,"")</f>
        <v/>
      </c>
      <c r="M69" s="269" t="str">
        <f>IF('Parade Entries'!$G70="Charity",'Parade Entries'!O70,"")</f>
        <v/>
      </c>
      <c r="N69" s="233" t="str">
        <f>IF('Parade Entries'!$G70="Charity",'Parade Entries'!P70,"")</f>
        <v/>
      </c>
      <c r="O69" s="269" t="str">
        <f>IF('Parade Entries'!$G70="Charity",'Parade Entries'!Q70,"")</f>
        <v/>
      </c>
      <c r="P69" s="269" t="str">
        <f>IF('Parade Entries'!$G70="Charity",'Parade Entries'!R70,"")</f>
        <v/>
      </c>
      <c r="Q69" s="233" t="str">
        <f>IF('Parade Entries'!$G70="Charity",'Parade Entries'!S70,"")</f>
        <v/>
      </c>
      <c r="R69" s="233" t="str">
        <f>IF('Parade Entries'!$G70="Charity",'Parade Entries'!T70,"")</f>
        <v/>
      </c>
      <c r="S69" s="270" t="str">
        <f>IF('Parade Entries'!$G70="Charity",'Parade Entries'!U70,"")</f>
        <v/>
      </c>
      <c r="T69" s="270" t="str">
        <f>IF('Parade Entries'!$G70="Charity",'Parade Entries'!W70,"")</f>
        <v/>
      </c>
      <c r="U69" s="270" t="str">
        <f>IF('Parade Entries'!$G70="Charity",'Parade Entries'!X70,"")</f>
        <v/>
      </c>
      <c r="V69" s="270" t="str">
        <f>IF('Parade Entries'!$G70="Charity",'Parade Entries'!V70,"")</f>
        <v/>
      </c>
      <c r="W69" s="273" t="str">
        <f>IF('Parade Entries'!$G70="Charity",'Parade Entries'!Y70,"")</f>
        <v/>
      </c>
      <c r="X69" s="270" t="str">
        <f>IF('Parade Entries'!$G70="Charity",'Parade Entries'!Z70,"")</f>
        <v/>
      </c>
      <c r="Y69" s="273" t="str">
        <f>IF('Parade Entries'!$G70="Charity",'Parade Entries'!AA70,"")</f>
        <v/>
      </c>
      <c r="Z69" s="270" t="str">
        <f>IF('Parade Entries'!$G70="Charity",'Parade Entries'!AB70,"")</f>
        <v/>
      </c>
      <c r="AA69" s="273" t="str">
        <f>IF('Parade Entries'!$G70="Charity",'Parade Entries'!AC70,"")</f>
        <v/>
      </c>
      <c r="AB69" s="233" t="str">
        <f>IF('Parade Entries'!$G70="Charity",'Parade Entries'!AD70,"")</f>
        <v/>
      </c>
      <c r="AC69" s="233" t="str">
        <f>IF('Parade Entries'!$G70="Charity",'Parade Entries'!AE70,"")</f>
        <v/>
      </c>
      <c r="AD69" s="233" t="str">
        <f>IF('Parade Entries'!$G70="Charity",'Parade Entries'!AF70,"")</f>
        <v/>
      </c>
    </row>
    <row r="70" spans="2:30" ht="18" x14ac:dyDescent="0.25">
      <c r="B70" s="156" t="str">
        <f>IF('Parade Entries'!$G71="Charity",'Parade Entries'!B71,"")</f>
        <v/>
      </c>
      <c r="C70" s="233" t="str">
        <f>IF('Parade Entries'!$G71="Charity",'Parade Entries'!E71,"")</f>
        <v/>
      </c>
      <c r="D70" s="233" t="str">
        <f>IF('Parade Entries'!$G71="Charity",'Parade Entries'!F71,"")</f>
        <v/>
      </c>
      <c r="E70" s="233" t="str">
        <f>IF('Parade Entries'!$G71="Charity",'Parade Entries'!G71,"")</f>
        <v/>
      </c>
      <c r="F70" s="233" t="str">
        <f>IF('Parade Entries'!$G71="Charity",'Parade Entries'!H71,"")</f>
        <v/>
      </c>
      <c r="G70" s="233" t="str">
        <f>IF('Parade Entries'!$G71="Charity",'Parade Entries'!I71,"")</f>
        <v/>
      </c>
      <c r="H70" s="233" t="str">
        <f>IF('Parade Entries'!$G71="Charity",'Parade Entries'!J71,"")</f>
        <v/>
      </c>
      <c r="I70" s="268" t="str">
        <f>IF('Parade Entries'!$G71="Charity",'Parade Entries'!K71,"")</f>
        <v/>
      </c>
      <c r="J70" s="233" t="str">
        <f>IF('Parade Entries'!$G71="Charity",'Parade Entries'!L71,"")</f>
        <v/>
      </c>
      <c r="K70" s="269" t="str">
        <f>IF('Parade Entries'!$G71="Charity",'Parade Entries'!M71,"")</f>
        <v/>
      </c>
      <c r="L70" s="233" t="str">
        <f>IF('Parade Entries'!$G71="Charity",'Parade Entries'!N71,"")</f>
        <v/>
      </c>
      <c r="M70" s="269" t="str">
        <f>IF('Parade Entries'!$G71="Charity",'Parade Entries'!O71,"")</f>
        <v/>
      </c>
      <c r="N70" s="233" t="str">
        <f>IF('Parade Entries'!$G71="Charity",'Parade Entries'!P71,"")</f>
        <v/>
      </c>
      <c r="O70" s="269" t="str">
        <f>IF('Parade Entries'!$G71="Charity",'Parade Entries'!Q71,"")</f>
        <v/>
      </c>
      <c r="P70" s="269" t="str">
        <f>IF('Parade Entries'!$G71="Charity",'Parade Entries'!R71,"")</f>
        <v/>
      </c>
      <c r="Q70" s="233" t="str">
        <f>IF('Parade Entries'!$G71="Charity",'Parade Entries'!S71,"")</f>
        <v/>
      </c>
      <c r="R70" s="233" t="str">
        <f>IF('Parade Entries'!$G71="Charity",'Parade Entries'!T71,"")</f>
        <v/>
      </c>
      <c r="S70" s="270" t="str">
        <f>IF('Parade Entries'!$G71="Charity",'Parade Entries'!U71,"")</f>
        <v/>
      </c>
      <c r="T70" s="270" t="str">
        <f>IF('Parade Entries'!$G71="Charity",'Parade Entries'!W71,"")</f>
        <v/>
      </c>
      <c r="U70" s="270" t="str">
        <f>IF('Parade Entries'!$G71="Charity",'Parade Entries'!X71,"")</f>
        <v/>
      </c>
      <c r="V70" s="270" t="str">
        <f>IF('Parade Entries'!$G71="Charity",'Parade Entries'!V71,"")</f>
        <v/>
      </c>
      <c r="W70" s="273" t="str">
        <f>IF('Parade Entries'!$G71="Charity",'Parade Entries'!Y71,"")</f>
        <v/>
      </c>
      <c r="X70" s="270" t="str">
        <f>IF('Parade Entries'!$G71="Charity",'Parade Entries'!Z71,"")</f>
        <v/>
      </c>
      <c r="Y70" s="273" t="str">
        <f>IF('Parade Entries'!$G71="Charity",'Parade Entries'!AA71,"")</f>
        <v/>
      </c>
      <c r="Z70" s="270" t="str">
        <f>IF('Parade Entries'!$G71="Charity",'Parade Entries'!AB71,"")</f>
        <v/>
      </c>
      <c r="AA70" s="273" t="str">
        <f>IF('Parade Entries'!$G71="Charity",'Parade Entries'!AC71,"")</f>
        <v/>
      </c>
      <c r="AB70" s="233" t="str">
        <f>IF('Parade Entries'!$G71="Charity",'Parade Entries'!AD71,"")</f>
        <v/>
      </c>
      <c r="AC70" s="233" t="str">
        <f>IF('Parade Entries'!$G71="Charity",'Parade Entries'!AE71,"")</f>
        <v/>
      </c>
      <c r="AD70" s="233" t="str">
        <f>IF('Parade Entries'!$G71="Charity",'Parade Entries'!AF71,"")</f>
        <v/>
      </c>
    </row>
    <row r="71" spans="2:30" ht="18" x14ac:dyDescent="0.25">
      <c r="B71" s="156" t="str">
        <f>IF('Parade Entries'!$G72="Charity",'Parade Entries'!B72,"")</f>
        <v>Carpenters Local 270</v>
      </c>
      <c r="C71" s="233">
        <f>IF('Parade Entries'!$G72="Charity",'Parade Entries'!E72,"")</f>
        <v>46059</v>
      </c>
      <c r="D71" s="233" t="str">
        <f>IF('Parade Entries'!$G72="Charity",'Parade Entries'!F72,"")</f>
        <v>Paid</v>
      </c>
      <c r="E71" s="233" t="str">
        <f>IF('Parade Entries'!$G72="Charity",'Parade Entries'!G72,"")</f>
        <v>Charity</v>
      </c>
      <c r="F71" s="233" t="str">
        <f>IF('Parade Entries'!$G72="Charity",'Parade Entries'!H72,"")</f>
        <v>RJ</v>
      </c>
      <c r="G71" s="233" t="str">
        <f>IF('Parade Entries'!$G72="Charity",'Parade Entries'!I72,"")</f>
        <v>Finneran</v>
      </c>
      <c r="H71" s="233" t="str">
        <f>IF('Parade Entries'!$G72="Charity",'Parade Entries'!J72,"")</f>
        <v>local270@carpentersunion.org</v>
      </c>
      <c r="I71" s="268">
        <f>IF('Parade Entries'!$G72="Charity",'Parade Entries'!K72,"")</f>
        <v>2175287571</v>
      </c>
      <c r="J71" s="233" t="str">
        <f>IF('Parade Entries'!$G72="Charity",'Parade Entries'!L72,"")</f>
        <v>Carpenters Local 270 has over 1,300 highly trained and skilled journeyman carpenters and apprentices working in the industrial, commercial and residential fields. We are dedicated to supplying the demand for skilled manpower throughout central Illinois.
Local 270 covers 19 counties consisting of Adams, Brown, Cass, Christian, Greene, Hancock, Logan, Mason, Macoupin, McDonough, Menard, Montgomery, Morgan, Piatt, Pike, Sangamon, Schuyler, Scott, and Warren.
We are here, ready to work. We are "Strong Alone. Unstoppable Together."</v>
      </c>
      <c r="K71" s="269">
        <f>IF('Parade Entries'!$G72="Charity",'Parade Entries'!M72,"")</f>
        <v>25</v>
      </c>
      <c r="L71" s="233">
        <f>IF('Parade Entries'!$G72="Charity",'Parade Entries'!N72,"")</f>
        <v>0</v>
      </c>
      <c r="M71" s="269" t="str">
        <f>IF('Parade Entries'!$G72="Charity",'Parade Entries'!O72,"")</f>
        <v>No</v>
      </c>
      <c r="N71" s="233" t="str">
        <f>IF('Parade Entries'!$G72="Charity",'Parade Entries'!P72,"")</f>
        <v>No</v>
      </c>
      <c r="O71" s="269">
        <f>IF('Parade Entries'!$G72="Charity",'Parade Entries'!Q72,"")</f>
        <v>0</v>
      </c>
      <c r="P71" s="269">
        <f>IF('Parade Entries'!$G72="Charity",'Parade Entries'!R72,"")</f>
        <v>0</v>
      </c>
      <c r="Q71" s="233">
        <f>IF('Parade Entries'!$G72="Charity",'Parade Entries'!S72,"")</f>
        <v>0</v>
      </c>
      <c r="R71" s="233" t="str">
        <f>IF('Parade Entries'!$G72="Charity",'Parade Entries'!T72,"")</f>
        <v>Online - Stripe</v>
      </c>
      <c r="S71" s="270">
        <f>IF('Parade Entries'!$G72="Charity",'Parade Entries'!U72,"")</f>
        <v>50</v>
      </c>
      <c r="T71" s="270">
        <f>IF('Parade Entries'!$G72="Charity",'Parade Entries'!W72,"")</f>
        <v>48.25</v>
      </c>
      <c r="U71" s="270">
        <f>IF('Parade Entries'!$G72="Charity",'Parade Entries'!X72,"")</f>
        <v>0</v>
      </c>
      <c r="V71" s="270">
        <f>IF('Parade Entries'!$G72="Charity",'Parade Entries'!V72,"")</f>
        <v>1.75</v>
      </c>
      <c r="W71" s="273">
        <f>IF('Parade Entries'!$G72="Charity",'Parade Entries'!Y72,"")</f>
        <v>3.5000000000000003E-2</v>
      </c>
      <c r="X71" s="270">
        <f>IF('Parade Entries'!$G72="Charity",'Parade Entries'!Z72,"")</f>
        <v>0</v>
      </c>
      <c r="Y71" s="273" t="str">
        <f>IF('Parade Entries'!$G72="Charity",'Parade Entries'!AA72,"")</f>
        <v/>
      </c>
      <c r="Z71" s="270">
        <f>IF('Parade Entries'!$G72="Charity",'Parade Entries'!AB72,"")</f>
        <v>1.75</v>
      </c>
      <c r="AA71" s="273">
        <f>IF('Parade Entries'!$G72="Charity",'Parade Entries'!AC72,"")</f>
        <v>3.5000000000000003E-2</v>
      </c>
      <c r="AB71" s="233" t="str">
        <f>IF('Parade Entries'!$G72="Charity",'Parade Entries'!AD72,"")</f>
        <v>RJ Finneran</v>
      </c>
      <c r="AC71" s="233" t="str">
        <f>IF('Parade Entries'!$G72="Charity",'Parade Entries'!AE72,"")</f>
        <v>New Site</v>
      </c>
      <c r="AD71" s="233" t="str">
        <f>IF('Parade Entries'!$G72="Charity",'Parade Entries'!AF72,"")</f>
        <v/>
      </c>
    </row>
    <row r="72" spans="2:30" ht="18" x14ac:dyDescent="0.25">
      <c r="B72" s="156" t="str">
        <f>IF('Parade Entries'!$G73="Charity",'Parade Entries'!B73,"")</f>
        <v>American Postal Workers Union Local 239</v>
      </c>
      <c r="C72" s="233">
        <f>IF('Parade Entries'!$G73="Charity",'Parade Entries'!E73,"")</f>
        <v>46059</v>
      </c>
      <c r="D72" s="233">
        <f>IF('Parade Entries'!$G73="Charity",'Parade Entries'!F73,"")</f>
        <v>0</v>
      </c>
      <c r="E72" s="233" t="str">
        <f>IF('Parade Entries'!$G73="Charity",'Parade Entries'!G73,"")</f>
        <v>Charity</v>
      </c>
      <c r="F72" s="233" t="str">
        <f>IF('Parade Entries'!$G73="Charity",'Parade Entries'!H73,"")</f>
        <v>Liz</v>
      </c>
      <c r="G72" s="233" t="str">
        <f>IF('Parade Entries'!$G73="Charity",'Parade Entries'!I73,"")</f>
        <v>Bishop</v>
      </c>
      <c r="H72" s="233" t="str">
        <f>IF('Parade Entries'!$G73="Charity",'Parade Entries'!J73,"")</f>
        <v>lincolnland239nixie@yahoo.com</v>
      </c>
      <c r="I72" s="268">
        <f>IF('Parade Entries'!$G73="Charity",'Parade Entries'!K73,"")</f>
        <v>2173063383</v>
      </c>
      <c r="J72" s="233" t="str">
        <f>IF('Parade Entries'!$G73="Charity",'Parade Entries'!L73,"")</f>
        <v>American Postal Workers Union fights for dignity, respect and safety for USPS employees and focuses on fair Union Contracts.</v>
      </c>
      <c r="K72" s="269">
        <f>IF('Parade Entries'!$G73="Charity",'Parade Entries'!M73,"")</f>
        <v>20</v>
      </c>
      <c r="L72" s="233">
        <f>IF('Parade Entries'!$G73="Charity",'Parade Entries'!N73,"")</f>
        <v>0</v>
      </c>
      <c r="M72" s="269" t="str">
        <f>IF('Parade Entries'!$G73="Charity",'Parade Entries'!O73,"")</f>
        <v>No</v>
      </c>
      <c r="N72" s="233" t="str">
        <f>IF('Parade Entries'!$G73="Charity",'Parade Entries'!P73,"")</f>
        <v>No</v>
      </c>
      <c r="O72" s="269">
        <f>IF('Parade Entries'!$G73="Charity",'Parade Entries'!Q73,"")</f>
        <v>0</v>
      </c>
      <c r="P72" s="269">
        <f>IF('Parade Entries'!$G73="Charity",'Parade Entries'!R73,"")</f>
        <v>0</v>
      </c>
      <c r="Q72" s="233">
        <f>IF('Parade Entries'!$G73="Charity",'Parade Entries'!S73,"")</f>
        <v>0</v>
      </c>
      <c r="R72" s="233" t="str">
        <f>IF('Parade Entries'!$G73="Charity",'Parade Entries'!T73,"")</f>
        <v>Check</v>
      </c>
      <c r="S72" s="270">
        <f>IF('Parade Entries'!$G73="Charity",'Parade Entries'!U73,"")</f>
        <v>50</v>
      </c>
      <c r="T72" s="270" t="str">
        <f>IF('Parade Entries'!$G73="Charity",'Parade Entries'!W73,"")</f>
        <v/>
      </c>
      <c r="U72" s="270">
        <f>IF('Parade Entries'!$G73="Charity",'Parade Entries'!X73,"")</f>
        <v>0</v>
      </c>
      <c r="V72" s="270">
        <f>IF('Parade Entries'!$G73="Charity",'Parade Entries'!V73,"")</f>
        <v>0</v>
      </c>
      <c r="W72" s="273" t="str">
        <f>IF('Parade Entries'!$G73="Charity",'Parade Entries'!Y73,"")</f>
        <v/>
      </c>
      <c r="X72" s="270">
        <f>IF('Parade Entries'!$G73="Charity",'Parade Entries'!Z73,"")</f>
        <v>0</v>
      </c>
      <c r="Y72" s="273" t="str">
        <f>IF('Parade Entries'!$G73="Charity",'Parade Entries'!AA73,"")</f>
        <v/>
      </c>
      <c r="Z72" s="270">
        <f>IF('Parade Entries'!$G73="Charity",'Parade Entries'!AB73,"")</f>
        <v>0</v>
      </c>
      <c r="AA72" s="273">
        <f>IF('Parade Entries'!$G73="Charity",'Parade Entries'!AC73,"")</f>
        <v>0</v>
      </c>
      <c r="AB72" s="233" t="str">
        <f>IF('Parade Entries'!$G73="Charity",'Parade Entries'!AD73,"")</f>
        <v>Liz Bishop</v>
      </c>
      <c r="AC72" s="233">
        <f>IF('Parade Entries'!$G73="Charity",'Parade Entries'!AE73,"")</f>
        <v>0</v>
      </c>
      <c r="AD72" s="233">
        <f>IF('Parade Entries'!$G73="Charity",'Parade Entries'!AF73,"")</f>
        <v>50</v>
      </c>
    </row>
    <row r="73" spans="2:30" ht="18" x14ac:dyDescent="0.25">
      <c r="B73" s="156" t="str">
        <f>IF('Parade Entries'!$G74="Charity",'Parade Entries'!B74,"")</f>
        <v/>
      </c>
      <c r="C73" s="233" t="str">
        <f>IF('Parade Entries'!$G74="Charity",'Parade Entries'!E74,"")</f>
        <v/>
      </c>
      <c r="D73" s="233" t="str">
        <f>IF('Parade Entries'!$G74="Charity",'Parade Entries'!F74,"")</f>
        <v/>
      </c>
      <c r="E73" s="233" t="str">
        <f>IF('Parade Entries'!$G74="Charity",'Parade Entries'!G74,"")</f>
        <v/>
      </c>
      <c r="F73" s="233" t="str">
        <f>IF('Parade Entries'!$G74="Charity",'Parade Entries'!H74,"")</f>
        <v/>
      </c>
      <c r="G73" s="233" t="str">
        <f>IF('Parade Entries'!$G74="Charity",'Parade Entries'!I74,"")</f>
        <v/>
      </c>
      <c r="H73" s="233" t="str">
        <f>IF('Parade Entries'!$G74="Charity",'Parade Entries'!J74,"")</f>
        <v/>
      </c>
      <c r="I73" s="268" t="str">
        <f>IF('Parade Entries'!$G74="Charity",'Parade Entries'!K74,"")</f>
        <v/>
      </c>
      <c r="J73" s="233" t="str">
        <f>IF('Parade Entries'!$G74="Charity",'Parade Entries'!L74,"")</f>
        <v/>
      </c>
      <c r="K73" s="269" t="str">
        <f>IF('Parade Entries'!$G74="Charity",'Parade Entries'!M74,"")</f>
        <v/>
      </c>
      <c r="L73" s="233" t="str">
        <f>IF('Parade Entries'!$G74="Charity",'Parade Entries'!N74,"")</f>
        <v/>
      </c>
      <c r="M73" s="269" t="str">
        <f>IF('Parade Entries'!$G74="Charity",'Parade Entries'!O74,"")</f>
        <v/>
      </c>
      <c r="N73" s="233" t="str">
        <f>IF('Parade Entries'!$G74="Charity",'Parade Entries'!P74,"")</f>
        <v/>
      </c>
      <c r="O73" s="269" t="str">
        <f>IF('Parade Entries'!$G74="Charity",'Parade Entries'!Q74,"")</f>
        <v/>
      </c>
      <c r="P73" s="269" t="str">
        <f>IF('Parade Entries'!$G74="Charity",'Parade Entries'!R74,"")</f>
        <v/>
      </c>
      <c r="Q73" s="233" t="str">
        <f>IF('Parade Entries'!$G74="Charity",'Parade Entries'!S74,"")</f>
        <v/>
      </c>
      <c r="R73" s="233" t="str">
        <f>IF('Parade Entries'!$G74="Charity",'Parade Entries'!T74,"")</f>
        <v/>
      </c>
      <c r="S73" s="270" t="str">
        <f>IF('Parade Entries'!$G74="Charity",'Parade Entries'!U74,"")</f>
        <v/>
      </c>
      <c r="T73" s="270" t="str">
        <f>IF('Parade Entries'!$G74="Charity",'Parade Entries'!W74,"")</f>
        <v/>
      </c>
      <c r="U73" s="270" t="str">
        <f>IF('Parade Entries'!$G74="Charity",'Parade Entries'!X74,"")</f>
        <v/>
      </c>
      <c r="V73" s="270" t="str">
        <f>IF('Parade Entries'!$G74="Charity",'Parade Entries'!V74,"")</f>
        <v/>
      </c>
      <c r="W73" s="273" t="str">
        <f>IF('Parade Entries'!$G74="Charity",'Parade Entries'!Y74,"")</f>
        <v/>
      </c>
      <c r="X73" s="270" t="str">
        <f>IF('Parade Entries'!$G74="Charity",'Parade Entries'!Z74,"")</f>
        <v/>
      </c>
      <c r="Y73" s="273" t="str">
        <f>IF('Parade Entries'!$G74="Charity",'Parade Entries'!AA74,"")</f>
        <v/>
      </c>
      <c r="Z73" s="270" t="str">
        <f>IF('Parade Entries'!$G74="Charity",'Parade Entries'!AB74,"")</f>
        <v/>
      </c>
      <c r="AA73" s="273" t="str">
        <f>IF('Parade Entries'!$G74="Charity",'Parade Entries'!AC74,"")</f>
        <v/>
      </c>
      <c r="AB73" s="233" t="str">
        <f>IF('Parade Entries'!$G74="Charity",'Parade Entries'!AD74,"")</f>
        <v/>
      </c>
      <c r="AC73" s="233" t="str">
        <f>IF('Parade Entries'!$G74="Charity",'Parade Entries'!AE74,"")</f>
        <v/>
      </c>
      <c r="AD73" s="233" t="str">
        <f>IF('Parade Entries'!$G74="Charity",'Parade Entries'!AF74,"")</f>
        <v/>
      </c>
    </row>
    <row r="74" spans="2:30" ht="18" x14ac:dyDescent="0.25">
      <c r="B74" s="156" t="str">
        <f>IF('Parade Entries'!$G75="Charity",'Parade Entries'!B75,"")</f>
        <v/>
      </c>
      <c r="C74" s="233" t="str">
        <f>IF('Parade Entries'!$G75="Charity",'Parade Entries'!E75,"")</f>
        <v/>
      </c>
      <c r="D74" s="233" t="str">
        <f>IF('Parade Entries'!$G75="Charity",'Parade Entries'!F75,"")</f>
        <v/>
      </c>
      <c r="E74" s="233" t="str">
        <f>IF('Parade Entries'!$G75="Charity",'Parade Entries'!G75,"")</f>
        <v/>
      </c>
      <c r="F74" s="233" t="str">
        <f>IF('Parade Entries'!$G75="Charity",'Parade Entries'!H75,"")</f>
        <v/>
      </c>
      <c r="G74" s="233" t="str">
        <f>IF('Parade Entries'!$G75="Charity",'Parade Entries'!I75,"")</f>
        <v/>
      </c>
      <c r="H74" s="233" t="str">
        <f>IF('Parade Entries'!$G75="Charity",'Parade Entries'!J75,"")</f>
        <v/>
      </c>
      <c r="I74" s="268" t="str">
        <f>IF('Parade Entries'!$G75="Charity",'Parade Entries'!K75,"")</f>
        <v/>
      </c>
      <c r="J74" s="233" t="str">
        <f>IF('Parade Entries'!$G75="Charity",'Parade Entries'!L75,"")</f>
        <v/>
      </c>
      <c r="K74" s="269" t="str">
        <f>IF('Parade Entries'!$G75="Charity",'Parade Entries'!M75,"")</f>
        <v/>
      </c>
      <c r="L74" s="233" t="str">
        <f>IF('Parade Entries'!$G75="Charity",'Parade Entries'!N75,"")</f>
        <v/>
      </c>
      <c r="M74" s="269" t="str">
        <f>IF('Parade Entries'!$G75="Charity",'Parade Entries'!O75,"")</f>
        <v/>
      </c>
      <c r="N74" s="233" t="str">
        <f>IF('Parade Entries'!$G75="Charity",'Parade Entries'!P75,"")</f>
        <v/>
      </c>
      <c r="O74" s="269" t="str">
        <f>IF('Parade Entries'!$G75="Charity",'Parade Entries'!Q75,"")</f>
        <v/>
      </c>
      <c r="P74" s="269" t="str">
        <f>IF('Parade Entries'!$G75="Charity",'Parade Entries'!R75,"")</f>
        <v/>
      </c>
      <c r="Q74" s="233" t="str">
        <f>IF('Parade Entries'!$G75="Charity",'Parade Entries'!S75,"")</f>
        <v/>
      </c>
      <c r="R74" s="233" t="str">
        <f>IF('Parade Entries'!$G75="Charity",'Parade Entries'!T75,"")</f>
        <v/>
      </c>
      <c r="S74" s="270" t="str">
        <f>IF('Parade Entries'!$G75="Charity",'Parade Entries'!U75,"")</f>
        <v/>
      </c>
      <c r="T74" s="270" t="str">
        <f>IF('Parade Entries'!$G75="Charity",'Parade Entries'!W75,"")</f>
        <v/>
      </c>
      <c r="U74" s="270" t="str">
        <f>IF('Parade Entries'!$G75="Charity",'Parade Entries'!X75,"")</f>
        <v/>
      </c>
      <c r="V74" s="270" t="str">
        <f>IF('Parade Entries'!$G75="Charity",'Parade Entries'!V75,"")</f>
        <v/>
      </c>
      <c r="W74" s="273" t="str">
        <f>IF('Parade Entries'!$G75="Charity",'Parade Entries'!Y75,"")</f>
        <v/>
      </c>
      <c r="X74" s="270" t="str">
        <f>IF('Parade Entries'!$G75="Charity",'Parade Entries'!Z75,"")</f>
        <v/>
      </c>
      <c r="Y74" s="273" t="str">
        <f>IF('Parade Entries'!$G75="Charity",'Parade Entries'!AA75,"")</f>
        <v/>
      </c>
      <c r="Z74" s="270" t="str">
        <f>IF('Parade Entries'!$G75="Charity",'Parade Entries'!AB75,"")</f>
        <v/>
      </c>
      <c r="AA74" s="273" t="str">
        <f>IF('Parade Entries'!$G75="Charity",'Parade Entries'!AC75,"")</f>
        <v/>
      </c>
      <c r="AB74" s="233" t="str">
        <f>IF('Parade Entries'!$G75="Charity",'Parade Entries'!AD75,"")</f>
        <v/>
      </c>
      <c r="AC74" s="233" t="str">
        <f>IF('Parade Entries'!$G75="Charity",'Parade Entries'!AE75,"")</f>
        <v/>
      </c>
      <c r="AD74" s="233" t="str">
        <f>IF('Parade Entries'!$G75="Charity",'Parade Entries'!AF75,"")</f>
        <v/>
      </c>
    </row>
    <row r="75" spans="2:30" ht="18" x14ac:dyDescent="0.25">
      <c r="B75" s="156" t="str">
        <f>IF('Parade Entries'!$G76="Charity",'Parade Entries'!B76,"")</f>
        <v/>
      </c>
      <c r="C75" s="233" t="str">
        <f>IF('Parade Entries'!$G76="Charity",'Parade Entries'!E76,"")</f>
        <v/>
      </c>
      <c r="D75" s="233" t="str">
        <f>IF('Parade Entries'!$G76="Charity",'Parade Entries'!F76,"")</f>
        <v/>
      </c>
      <c r="E75" s="233" t="str">
        <f>IF('Parade Entries'!$G76="Charity",'Parade Entries'!G76,"")</f>
        <v/>
      </c>
      <c r="F75" s="233" t="str">
        <f>IF('Parade Entries'!$G76="Charity",'Parade Entries'!H76,"")</f>
        <v/>
      </c>
      <c r="G75" s="233" t="str">
        <f>IF('Parade Entries'!$G76="Charity",'Parade Entries'!I76,"")</f>
        <v/>
      </c>
      <c r="H75" s="233" t="str">
        <f>IF('Parade Entries'!$G76="Charity",'Parade Entries'!J76,"")</f>
        <v/>
      </c>
      <c r="I75" s="268" t="str">
        <f>IF('Parade Entries'!$G76="Charity",'Parade Entries'!K76,"")</f>
        <v/>
      </c>
      <c r="J75" s="233" t="str">
        <f>IF('Parade Entries'!$G76="Charity",'Parade Entries'!L76,"")</f>
        <v/>
      </c>
      <c r="K75" s="269" t="str">
        <f>IF('Parade Entries'!$G76="Charity",'Parade Entries'!M76,"")</f>
        <v/>
      </c>
      <c r="L75" s="233" t="str">
        <f>IF('Parade Entries'!$G76="Charity",'Parade Entries'!N76,"")</f>
        <v/>
      </c>
      <c r="M75" s="269" t="str">
        <f>IF('Parade Entries'!$G76="Charity",'Parade Entries'!O76,"")</f>
        <v/>
      </c>
      <c r="N75" s="233" t="str">
        <f>IF('Parade Entries'!$G76="Charity",'Parade Entries'!P76,"")</f>
        <v/>
      </c>
      <c r="O75" s="269" t="str">
        <f>IF('Parade Entries'!$G76="Charity",'Parade Entries'!Q76,"")</f>
        <v/>
      </c>
      <c r="P75" s="269" t="str">
        <f>IF('Parade Entries'!$G76="Charity",'Parade Entries'!R76,"")</f>
        <v/>
      </c>
      <c r="Q75" s="233" t="str">
        <f>IF('Parade Entries'!$G76="Charity",'Parade Entries'!S76,"")</f>
        <v/>
      </c>
      <c r="R75" s="233" t="str">
        <f>IF('Parade Entries'!$G76="Charity",'Parade Entries'!T76,"")</f>
        <v/>
      </c>
      <c r="S75" s="270" t="str">
        <f>IF('Parade Entries'!$G76="Charity",'Parade Entries'!U76,"")</f>
        <v/>
      </c>
      <c r="T75" s="270" t="str">
        <f>IF('Parade Entries'!$G76="Charity",'Parade Entries'!W76,"")</f>
        <v/>
      </c>
      <c r="U75" s="270" t="str">
        <f>IF('Parade Entries'!$G76="Charity",'Parade Entries'!X76,"")</f>
        <v/>
      </c>
      <c r="V75" s="270" t="str">
        <f>IF('Parade Entries'!$G76="Charity",'Parade Entries'!V76,"")</f>
        <v/>
      </c>
      <c r="W75" s="273" t="str">
        <f>IF('Parade Entries'!$G76="Charity",'Parade Entries'!Y76,"")</f>
        <v/>
      </c>
      <c r="X75" s="270" t="str">
        <f>IF('Parade Entries'!$G76="Charity",'Parade Entries'!Z76,"")</f>
        <v/>
      </c>
      <c r="Y75" s="273" t="str">
        <f>IF('Parade Entries'!$G76="Charity",'Parade Entries'!AA76,"")</f>
        <v/>
      </c>
      <c r="Z75" s="270" t="str">
        <f>IF('Parade Entries'!$G76="Charity",'Parade Entries'!AB76,"")</f>
        <v/>
      </c>
      <c r="AA75" s="273" t="str">
        <f>IF('Parade Entries'!$G76="Charity",'Parade Entries'!AC76,"")</f>
        <v/>
      </c>
      <c r="AB75" s="233" t="str">
        <f>IF('Parade Entries'!$G76="Charity",'Parade Entries'!AD76,"")</f>
        <v/>
      </c>
      <c r="AC75" s="233" t="str">
        <f>IF('Parade Entries'!$G76="Charity",'Parade Entries'!AE76,"")</f>
        <v/>
      </c>
      <c r="AD75" s="233" t="str">
        <f>IF('Parade Entries'!$G76="Charity",'Parade Entries'!AF76,"")</f>
        <v/>
      </c>
    </row>
    <row r="76" spans="2:30" ht="18" x14ac:dyDescent="0.25">
      <c r="B76" s="156" t="str">
        <f>IF('Parade Entries'!$G77="Charity",'Parade Entries'!B77,"")</f>
        <v/>
      </c>
      <c r="C76" s="233" t="str">
        <f>IF('Parade Entries'!$G77="Charity",'Parade Entries'!E77,"")</f>
        <v/>
      </c>
      <c r="D76" s="233" t="str">
        <f>IF('Parade Entries'!$G77="Charity",'Parade Entries'!F77,"")</f>
        <v/>
      </c>
      <c r="E76" s="233" t="str">
        <f>IF('Parade Entries'!$G77="Charity",'Parade Entries'!G77,"")</f>
        <v/>
      </c>
      <c r="F76" s="233" t="str">
        <f>IF('Parade Entries'!$G77="Charity",'Parade Entries'!H77,"")</f>
        <v/>
      </c>
      <c r="G76" s="233" t="str">
        <f>IF('Parade Entries'!$G77="Charity",'Parade Entries'!I77,"")</f>
        <v/>
      </c>
      <c r="H76" s="233" t="str">
        <f>IF('Parade Entries'!$G77="Charity",'Parade Entries'!J77,"")</f>
        <v/>
      </c>
      <c r="I76" s="268" t="str">
        <f>IF('Parade Entries'!$G77="Charity",'Parade Entries'!K77,"")</f>
        <v/>
      </c>
      <c r="J76" s="233" t="str">
        <f>IF('Parade Entries'!$G77="Charity",'Parade Entries'!L77,"")</f>
        <v/>
      </c>
      <c r="K76" s="269" t="str">
        <f>IF('Parade Entries'!$G77="Charity",'Parade Entries'!M77,"")</f>
        <v/>
      </c>
      <c r="L76" s="233" t="str">
        <f>IF('Parade Entries'!$G77="Charity",'Parade Entries'!N77,"")</f>
        <v/>
      </c>
      <c r="M76" s="269" t="str">
        <f>IF('Parade Entries'!$G77="Charity",'Parade Entries'!O77,"")</f>
        <v/>
      </c>
      <c r="N76" s="233" t="str">
        <f>IF('Parade Entries'!$G77="Charity",'Parade Entries'!P77,"")</f>
        <v/>
      </c>
      <c r="O76" s="269" t="str">
        <f>IF('Parade Entries'!$G77="Charity",'Parade Entries'!Q77,"")</f>
        <v/>
      </c>
      <c r="P76" s="269" t="str">
        <f>IF('Parade Entries'!$G77="Charity",'Parade Entries'!R77,"")</f>
        <v/>
      </c>
      <c r="Q76" s="233" t="str">
        <f>IF('Parade Entries'!$G77="Charity",'Parade Entries'!S77,"")</f>
        <v/>
      </c>
      <c r="R76" s="233" t="str">
        <f>IF('Parade Entries'!$G77="Charity",'Parade Entries'!T77,"")</f>
        <v/>
      </c>
      <c r="S76" s="270" t="str">
        <f>IF('Parade Entries'!$G77="Charity",'Parade Entries'!U77,"")</f>
        <v/>
      </c>
      <c r="T76" s="270" t="str">
        <f>IF('Parade Entries'!$G77="Charity",'Parade Entries'!W77,"")</f>
        <v/>
      </c>
      <c r="U76" s="270" t="str">
        <f>IF('Parade Entries'!$G77="Charity",'Parade Entries'!X77,"")</f>
        <v/>
      </c>
      <c r="V76" s="270" t="str">
        <f>IF('Parade Entries'!$G77="Charity",'Parade Entries'!V77,"")</f>
        <v/>
      </c>
      <c r="W76" s="273" t="str">
        <f>IF('Parade Entries'!$G77="Charity",'Parade Entries'!Y77,"")</f>
        <v/>
      </c>
      <c r="X76" s="270" t="str">
        <f>IF('Parade Entries'!$G77="Charity",'Parade Entries'!Z77,"")</f>
        <v/>
      </c>
      <c r="Y76" s="273" t="str">
        <f>IF('Parade Entries'!$G77="Charity",'Parade Entries'!AA77,"")</f>
        <v/>
      </c>
      <c r="Z76" s="270" t="str">
        <f>IF('Parade Entries'!$G77="Charity",'Parade Entries'!AB77,"")</f>
        <v/>
      </c>
      <c r="AA76" s="273" t="str">
        <f>IF('Parade Entries'!$G77="Charity",'Parade Entries'!AC77,"")</f>
        <v/>
      </c>
      <c r="AB76" s="233" t="str">
        <f>IF('Parade Entries'!$G77="Charity",'Parade Entries'!AD77,"")</f>
        <v/>
      </c>
      <c r="AC76" s="233" t="str">
        <f>IF('Parade Entries'!$G77="Charity",'Parade Entries'!AE77,"")</f>
        <v/>
      </c>
      <c r="AD76" s="233" t="str">
        <f>IF('Parade Entries'!$G77="Charity",'Parade Entries'!AF77,"")</f>
        <v/>
      </c>
    </row>
    <row r="77" spans="2:30" ht="18" x14ac:dyDescent="0.25">
      <c r="B77" s="156" t="str">
        <f>IF('Parade Entries'!$G78="Charity",'Parade Entries'!B78,"")</f>
        <v/>
      </c>
      <c r="C77" s="233" t="str">
        <f>IF('Parade Entries'!$G78="Charity",'Parade Entries'!E78,"")</f>
        <v/>
      </c>
      <c r="D77" s="233" t="str">
        <f>IF('Parade Entries'!$G78="Charity",'Parade Entries'!F78,"")</f>
        <v/>
      </c>
      <c r="E77" s="233" t="str">
        <f>IF('Parade Entries'!$G78="Charity",'Parade Entries'!G78,"")</f>
        <v/>
      </c>
      <c r="F77" s="233" t="str">
        <f>IF('Parade Entries'!$G78="Charity",'Parade Entries'!H78,"")</f>
        <v/>
      </c>
      <c r="G77" s="233" t="str">
        <f>IF('Parade Entries'!$G78="Charity",'Parade Entries'!I78,"")</f>
        <v/>
      </c>
      <c r="H77" s="233" t="str">
        <f>IF('Parade Entries'!$G78="Charity",'Parade Entries'!J78,"")</f>
        <v/>
      </c>
      <c r="I77" s="268" t="str">
        <f>IF('Parade Entries'!$G78="Charity",'Parade Entries'!K78,"")</f>
        <v/>
      </c>
      <c r="J77" s="233" t="str">
        <f>IF('Parade Entries'!$G78="Charity",'Parade Entries'!L78,"")</f>
        <v/>
      </c>
      <c r="K77" s="269" t="str">
        <f>IF('Parade Entries'!$G78="Charity",'Parade Entries'!M78,"")</f>
        <v/>
      </c>
      <c r="L77" s="233" t="str">
        <f>IF('Parade Entries'!$G78="Charity",'Parade Entries'!N78,"")</f>
        <v/>
      </c>
      <c r="M77" s="269" t="str">
        <f>IF('Parade Entries'!$G78="Charity",'Parade Entries'!O78,"")</f>
        <v/>
      </c>
      <c r="N77" s="233" t="str">
        <f>IF('Parade Entries'!$G78="Charity",'Parade Entries'!P78,"")</f>
        <v/>
      </c>
      <c r="O77" s="269" t="str">
        <f>IF('Parade Entries'!$G78="Charity",'Parade Entries'!Q78,"")</f>
        <v/>
      </c>
      <c r="P77" s="269" t="str">
        <f>IF('Parade Entries'!$G78="Charity",'Parade Entries'!R78,"")</f>
        <v/>
      </c>
      <c r="Q77" s="233" t="str">
        <f>IF('Parade Entries'!$G78="Charity",'Parade Entries'!S78,"")</f>
        <v/>
      </c>
      <c r="R77" s="233" t="str">
        <f>IF('Parade Entries'!$G78="Charity",'Parade Entries'!T78,"")</f>
        <v/>
      </c>
      <c r="S77" s="270" t="str">
        <f>IF('Parade Entries'!$G78="Charity",'Parade Entries'!U78,"")</f>
        <v/>
      </c>
      <c r="T77" s="270" t="str">
        <f>IF('Parade Entries'!$G78="Charity",'Parade Entries'!W78,"")</f>
        <v/>
      </c>
      <c r="U77" s="270" t="str">
        <f>IF('Parade Entries'!$G78="Charity",'Parade Entries'!X78,"")</f>
        <v/>
      </c>
      <c r="V77" s="270" t="str">
        <f>IF('Parade Entries'!$G78="Charity",'Parade Entries'!V78,"")</f>
        <v/>
      </c>
      <c r="W77" s="273" t="str">
        <f>IF('Parade Entries'!$G78="Charity",'Parade Entries'!Y78,"")</f>
        <v/>
      </c>
      <c r="X77" s="270" t="str">
        <f>IF('Parade Entries'!$G78="Charity",'Parade Entries'!Z78,"")</f>
        <v/>
      </c>
      <c r="Y77" s="273" t="str">
        <f>IF('Parade Entries'!$G78="Charity",'Parade Entries'!AA78,"")</f>
        <v/>
      </c>
      <c r="Z77" s="270" t="str">
        <f>IF('Parade Entries'!$G78="Charity",'Parade Entries'!AB78,"")</f>
        <v/>
      </c>
      <c r="AA77" s="273" t="str">
        <f>IF('Parade Entries'!$G78="Charity",'Parade Entries'!AC78,"")</f>
        <v/>
      </c>
      <c r="AB77" s="233" t="str">
        <f>IF('Parade Entries'!$G78="Charity",'Parade Entries'!AD78,"")</f>
        <v/>
      </c>
      <c r="AC77" s="233" t="str">
        <f>IF('Parade Entries'!$G78="Charity",'Parade Entries'!AE78,"")</f>
        <v/>
      </c>
      <c r="AD77" s="233" t="str">
        <f>IF('Parade Entries'!$G78="Charity",'Parade Entries'!AF78,"")</f>
        <v/>
      </c>
    </row>
    <row r="78" spans="2:30" ht="18" x14ac:dyDescent="0.25">
      <c r="B78" s="156" t="str">
        <f>IF('Parade Entries'!$G79="Charity",'Parade Entries'!B79,"")</f>
        <v/>
      </c>
      <c r="C78" s="233" t="str">
        <f>IF('Parade Entries'!$G79="Charity",'Parade Entries'!E79,"")</f>
        <v/>
      </c>
      <c r="D78" s="233" t="str">
        <f>IF('Parade Entries'!$G79="Charity",'Parade Entries'!F79,"")</f>
        <v/>
      </c>
      <c r="E78" s="233" t="str">
        <f>IF('Parade Entries'!$G79="Charity",'Parade Entries'!G79,"")</f>
        <v/>
      </c>
      <c r="F78" s="233" t="str">
        <f>IF('Parade Entries'!$G79="Charity",'Parade Entries'!H79,"")</f>
        <v/>
      </c>
      <c r="G78" s="233" t="str">
        <f>IF('Parade Entries'!$G79="Charity",'Parade Entries'!I79,"")</f>
        <v/>
      </c>
      <c r="H78" s="233" t="str">
        <f>IF('Parade Entries'!$G79="Charity",'Parade Entries'!J79,"")</f>
        <v/>
      </c>
      <c r="I78" s="268" t="str">
        <f>IF('Parade Entries'!$G79="Charity",'Parade Entries'!K79,"")</f>
        <v/>
      </c>
      <c r="J78" s="233" t="str">
        <f>IF('Parade Entries'!$G79="Charity",'Parade Entries'!L79,"")</f>
        <v/>
      </c>
      <c r="K78" s="269" t="str">
        <f>IF('Parade Entries'!$G79="Charity",'Parade Entries'!M79,"")</f>
        <v/>
      </c>
      <c r="L78" s="233" t="str">
        <f>IF('Parade Entries'!$G79="Charity",'Parade Entries'!N79,"")</f>
        <v/>
      </c>
      <c r="M78" s="269" t="str">
        <f>IF('Parade Entries'!$G79="Charity",'Parade Entries'!O79,"")</f>
        <v/>
      </c>
      <c r="N78" s="233" t="str">
        <f>IF('Parade Entries'!$G79="Charity",'Parade Entries'!P79,"")</f>
        <v/>
      </c>
      <c r="O78" s="269" t="str">
        <f>IF('Parade Entries'!$G79="Charity",'Parade Entries'!Q79,"")</f>
        <v/>
      </c>
      <c r="P78" s="269" t="str">
        <f>IF('Parade Entries'!$G79="Charity",'Parade Entries'!R79,"")</f>
        <v/>
      </c>
      <c r="Q78" s="233" t="str">
        <f>IF('Parade Entries'!$G79="Charity",'Parade Entries'!S79,"")</f>
        <v/>
      </c>
      <c r="R78" s="233" t="str">
        <f>IF('Parade Entries'!$G79="Charity",'Parade Entries'!T79,"")</f>
        <v/>
      </c>
      <c r="S78" s="270" t="str">
        <f>IF('Parade Entries'!$G79="Charity",'Parade Entries'!U79,"")</f>
        <v/>
      </c>
      <c r="T78" s="270" t="str">
        <f>IF('Parade Entries'!$G79="Charity",'Parade Entries'!W79,"")</f>
        <v/>
      </c>
      <c r="U78" s="270" t="str">
        <f>IF('Parade Entries'!$G79="Charity",'Parade Entries'!X79,"")</f>
        <v/>
      </c>
      <c r="V78" s="270" t="str">
        <f>IF('Parade Entries'!$G79="Charity",'Parade Entries'!V79,"")</f>
        <v/>
      </c>
      <c r="W78" s="273" t="str">
        <f>IF('Parade Entries'!$G79="Charity",'Parade Entries'!Y79,"")</f>
        <v/>
      </c>
      <c r="X78" s="270" t="str">
        <f>IF('Parade Entries'!$G79="Charity",'Parade Entries'!Z79,"")</f>
        <v/>
      </c>
      <c r="Y78" s="273" t="str">
        <f>IF('Parade Entries'!$G79="Charity",'Parade Entries'!AA79,"")</f>
        <v/>
      </c>
      <c r="Z78" s="270" t="str">
        <f>IF('Parade Entries'!$G79="Charity",'Parade Entries'!AB79,"")</f>
        <v/>
      </c>
      <c r="AA78" s="273" t="str">
        <f>IF('Parade Entries'!$G79="Charity",'Parade Entries'!AC79,"")</f>
        <v/>
      </c>
      <c r="AB78" s="233" t="str">
        <f>IF('Parade Entries'!$G79="Charity",'Parade Entries'!AD79,"")</f>
        <v/>
      </c>
      <c r="AC78" s="233" t="str">
        <f>IF('Parade Entries'!$G79="Charity",'Parade Entries'!AE79,"")</f>
        <v/>
      </c>
      <c r="AD78" s="233" t="str">
        <f>IF('Parade Entries'!$G79="Charity",'Parade Entries'!AF79,"")</f>
        <v/>
      </c>
    </row>
    <row r="79" spans="2:30" ht="18" x14ac:dyDescent="0.25">
      <c r="B79" s="156" t="str">
        <f>IF('Parade Entries'!$G80="Charity",'Parade Entries'!B80,"")</f>
        <v>Animal Protective League</v>
      </c>
      <c r="C79" s="233">
        <f>IF('Parade Entries'!$G80="Charity",'Parade Entries'!E80,"")</f>
        <v>46064</v>
      </c>
      <c r="D79" s="233">
        <f>IF('Parade Entries'!$G80="Charity",'Parade Entries'!F80,"")</f>
        <v>0</v>
      </c>
      <c r="E79" s="233" t="str">
        <f>IF('Parade Entries'!$G80="Charity",'Parade Entries'!G80,"")</f>
        <v>Charity</v>
      </c>
      <c r="F79" s="233" t="str">
        <f>IF('Parade Entries'!$G80="Charity",'Parade Entries'!H80,"")</f>
        <v>Jeffrey</v>
      </c>
      <c r="G79" s="233" t="str">
        <f>IF('Parade Entries'!$G80="Charity",'Parade Entries'!I80,"")</f>
        <v>Cunningham</v>
      </c>
      <c r="H79" s="233" t="str">
        <f>IF('Parade Entries'!$G80="Charity",'Parade Entries'!J80,"")</f>
        <v>events@apl-shelter.org</v>
      </c>
      <c r="I79" s="268">
        <f>IF('Parade Entries'!$G80="Charity",'Parade Entries'!K80,"")</f>
        <v>2173616212</v>
      </c>
      <c r="J79" s="233" t="str">
        <f>IF('Parade Entries'!$G80="Charity",'Parade Entries'!L80,"")</f>
        <v>"Over the Rainbow to Rescue" Happy St. Patrick’s Day from the Animal Protective League of Springfield and Sangamon County!
For over 70 years, APL has been helping pets and the people who love them through their animal shelter, low-cost spay and neuter clinic, and Community Pet Food Bank.
This past year, APL proudly:
- Distributed 74,930 pounds of pet food to families in need
- Helped 2,250 animals find loving homes
- Performed over 6,400 surgeries, from lifesaving medical care to spay &amp; neuter procedures
- Placed 1,937 animals into foster care while they awaited adoption
Visit our adoptable animals 7 days a week from noon to 5 p.m. and find your Lucky Charm!
Thank you for supporting APL and helping us save lives—one paw at a time!</v>
      </c>
      <c r="K79" s="269">
        <f>IF('Parade Entries'!$G80="Charity",'Parade Entries'!M80,"")</f>
        <v>20</v>
      </c>
      <c r="L79" s="233" t="str">
        <f>IF('Parade Entries'!$G80="Charity",'Parade Entries'!N80,"")</f>
        <v>8 to 10 Dog on leash with handlers</v>
      </c>
      <c r="M79" s="269" t="str">
        <f>IF('Parade Entries'!$G80="Charity",'Parade Entries'!O80,"")</f>
        <v>Yes</v>
      </c>
      <c r="N79" s="233" t="str">
        <f>IF('Parade Entries'!$G80="Charity",'Parade Entries'!P80,"")</f>
        <v>No</v>
      </c>
      <c r="O79" s="269">
        <f>IF('Parade Entries'!$G80="Charity",'Parade Entries'!Q80,"")</f>
        <v>1</v>
      </c>
      <c r="P79" s="269">
        <f>IF('Parade Entries'!$G80="Charity",'Parade Entries'!R80,"")</f>
        <v>1</v>
      </c>
      <c r="Q79" s="233" t="str">
        <f>IF('Parade Entries'!$G80="Charity",'Parade Entries'!S80,"")</f>
        <v>1 GMC 3500 Pickup ( tow vehicle ) &amp; 20 foot long flatbed trailer. 45 feet total length maximum for both truck and trailer combined.</v>
      </c>
      <c r="R79" s="233" t="str">
        <f>IF('Parade Entries'!$G80="Charity",'Parade Entries'!T80,"")</f>
        <v>Check</v>
      </c>
      <c r="S79" s="270">
        <f>IF('Parade Entries'!$G80="Charity",'Parade Entries'!U80,"")</f>
        <v>50</v>
      </c>
      <c r="T79" s="270" t="str">
        <f>IF('Parade Entries'!$G80="Charity",'Parade Entries'!W80,"")</f>
        <v/>
      </c>
      <c r="U79" s="270">
        <f>IF('Parade Entries'!$G80="Charity",'Parade Entries'!X80,"")</f>
        <v>0</v>
      </c>
      <c r="V79" s="270">
        <f>IF('Parade Entries'!$G80="Charity",'Parade Entries'!V80,"")</f>
        <v>0</v>
      </c>
      <c r="W79" s="273" t="str">
        <f>IF('Parade Entries'!$G80="Charity",'Parade Entries'!Y80,"")</f>
        <v/>
      </c>
      <c r="X79" s="270">
        <f>IF('Parade Entries'!$G80="Charity",'Parade Entries'!Z80,"")</f>
        <v>0</v>
      </c>
      <c r="Y79" s="273" t="str">
        <f>IF('Parade Entries'!$G80="Charity",'Parade Entries'!AA80,"")</f>
        <v/>
      </c>
      <c r="Z79" s="270">
        <f>IF('Parade Entries'!$G80="Charity",'Parade Entries'!AB80,"")</f>
        <v>0</v>
      </c>
      <c r="AA79" s="273">
        <f>IF('Parade Entries'!$G80="Charity",'Parade Entries'!AC80,"")</f>
        <v>0</v>
      </c>
      <c r="AB79" s="233" t="str">
        <f>IF('Parade Entries'!$G80="Charity",'Parade Entries'!AD80,"")</f>
        <v>Jeffrey Cunningham</v>
      </c>
      <c r="AC79" s="233" t="str">
        <f>IF('Parade Entries'!$G80="Charity",'Parade Entries'!AE80,"")</f>
        <v>New Site</v>
      </c>
      <c r="AD79" s="233">
        <f>IF('Parade Entries'!$G80="Charity",'Parade Entries'!AF80,"")</f>
        <v>50</v>
      </c>
    </row>
    <row r="80" spans="2:30" ht="18" x14ac:dyDescent="0.25">
      <c r="B80" s="156" t="str">
        <f>IF('Parade Entries'!$G81="Charity",'Parade Entries'!B81,"")</f>
        <v/>
      </c>
      <c r="C80" s="233" t="str">
        <f>IF('Parade Entries'!$G81="Charity",'Parade Entries'!E81,"")</f>
        <v/>
      </c>
      <c r="D80" s="233" t="str">
        <f>IF('Parade Entries'!$G81="Charity",'Parade Entries'!F81,"")</f>
        <v/>
      </c>
      <c r="E80" s="233" t="str">
        <f>IF('Parade Entries'!$G81="Charity",'Parade Entries'!G81,"")</f>
        <v/>
      </c>
      <c r="F80" s="233" t="str">
        <f>IF('Parade Entries'!$G81="Charity",'Parade Entries'!H81,"")</f>
        <v/>
      </c>
      <c r="G80" s="233" t="str">
        <f>IF('Parade Entries'!$G81="Charity",'Parade Entries'!I81,"")</f>
        <v/>
      </c>
      <c r="H80" s="233" t="str">
        <f>IF('Parade Entries'!$G81="Charity",'Parade Entries'!J81,"")</f>
        <v/>
      </c>
      <c r="I80" s="268" t="str">
        <f>IF('Parade Entries'!$G81="Charity",'Parade Entries'!K81,"")</f>
        <v/>
      </c>
      <c r="J80" s="233" t="str">
        <f>IF('Parade Entries'!$G81="Charity",'Parade Entries'!L81,"")</f>
        <v/>
      </c>
      <c r="K80" s="269" t="str">
        <f>IF('Parade Entries'!$G81="Charity",'Parade Entries'!M81,"")</f>
        <v/>
      </c>
      <c r="L80" s="233" t="str">
        <f>IF('Parade Entries'!$G81="Charity",'Parade Entries'!N81,"")</f>
        <v/>
      </c>
      <c r="M80" s="269" t="str">
        <f>IF('Parade Entries'!$G81="Charity",'Parade Entries'!O81,"")</f>
        <v/>
      </c>
      <c r="N80" s="233" t="str">
        <f>IF('Parade Entries'!$G81="Charity",'Parade Entries'!P81,"")</f>
        <v/>
      </c>
      <c r="O80" s="269" t="str">
        <f>IF('Parade Entries'!$G81="Charity",'Parade Entries'!Q81,"")</f>
        <v/>
      </c>
      <c r="P80" s="269" t="str">
        <f>IF('Parade Entries'!$G81="Charity",'Parade Entries'!R81,"")</f>
        <v/>
      </c>
      <c r="Q80" s="233" t="str">
        <f>IF('Parade Entries'!$G81="Charity",'Parade Entries'!S81,"")</f>
        <v/>
      </c>
      <c r="R80" s="233" t="str">
        <f>IF('Parade Entries'!$G81="Charity",'Parade Entries'!T81,"")</f>
        <v/>
      </c>
      <c r="S80" s="270" t="str">
        <f>IF('Parade Entries'!$G81="Charity",'Parade Entries'!U81,"")</f>
        <v/>
      </c>
      <c r="T80" s="270" t="str">
        <f>IF('Parade Entries'!$G81="Charity",'Parade Entries'!W81,"")</f>
        <v/>
      </c>
      <c r="U80" s="270" t="str">
        <f>IF('Parade Entries'!$G81="Charity",'Parade Entries'!X81,"")</f>
        <v/>
      </c>
      <c r="V80" s="270" t="str">
        <f>IF('Parade Entries'!$G81="Charity",'Parade Entries'!V81,"")</f>
        <v/>
      </c>
      <c r="W80" s="273" t="str">
        <f>IF('Parade Entries'!$G81="Charity",'Parade Entries'!Y81,"")</f>
        <v/>
      </c>
      <c r="X80" s="270" t="str">
        <f>IF('Parade Entries'!$G81="Charity",'Parade Entries'!Z81,"")</f>
        <v/>
      </c>
      <c r="Y80" s="273" t="str">
        <f>IF('Parade Entries'!$G81="Charity",'Parade Entries'!AA81,"")</f>
        <v/>
      </c>
      <c r="Z80" s="270" t="str">
        <f>IF('Parade Entries'!$G81="Charity",'Parade Entries'!AB81,"")</f>
        <v/>
      </c>
      <c r="AA80" s="273" t="str">
        <f>IF('Parade Entries'!$G81="Charity",'Parade Entries'!AC81,"")</f>
        <v/>
      </c>
      <c r="AB80" s="233" t="str">
        <f>IF('Parade Entries'!$G81="Charity",'Parade Entries'!AD81,"")</f>
        <v/>
      </c>
      <c r="AC80" s="233" t="str">
        <f>IF('Parade Entries'!$G81="Charity",'Parade Entries'!AE81,"")</f>
        <v/>
      </c>
      <c r="AD80" s="233" t="str">
        <f>IF('Parade Entries'!$G81="Charity",'Parade Entries'!AF81,"")</f>
        <v/>
      </c>
    </row>
    <row r="81" spans="2:30" ht="18" x14ac:dyDescent="0.25">
      <c r="B81" s="156" t="str">
        <f>IF('Parade Entries'!$G82="Charity",'Parade Entries'!B82,"")</f>
        <v>Central Illinois Irish Dance</v>
      </c>
      <c r="C81" s="233">
        <f>IF('Parade Entries'!$G82="Charity",'Parade Entries'!E82,"")</f>
        <v>46064</v>
      </c>
      <c r="D81" s="233" t="str">
        <f>IF('Parade Entries'!$G82="Charity",'Parade Entries'!F82,"")</f>
        <v>Paid</v>
      </c>
      <c r="E81" s="233" t="str">
        <f>IF('Parade Entries'!$G82="Charity",'Parade Entries'!G82,"")</f>
        <v>Charity</v>
      </c>
      <c r="F81" s="233" t="str">
        <f>IF('Parade Entries'!$G82="Charity",'Parade Entries'!H82,"")</f>
        <v>Jillian</v>
      </c>
      <c r="G81" s="233" t="str">
        <f>IF('Parade Entries'!$G82="Charity",'Parade Entries'!I82,"")</f>
        <v>Briggs</v>
      </c>
      <c r="H81" s="233" t="str">
        <f>IF('Parade Entries'!$G82="Charity",'Parade Entries'!J82,"")</f>
        <v>jhelm3@uis.edu</v>
      </c>
      <c r="I81" s="268">
        <f>IF('Parade Entries'!$G82="Charity",'Parade Entries'!K82,"")</f>
        <v>8474762724</v>
      </c>
      <c r="J81" s="233" t="str">
        <f>IF('Parade Entries'!$G82="Charity",'Parade Entries'!L82,"")</f>
        <v>Central Illinois Irish Dance is an Irish Dance school here in Springfield, focused on teaching traditional Irish Dance to students of all ages, including adults.
Our dancers perform around the Central Illinois area at retirement homes, state fairs, festivals, community events, parties, and parades. Some of our dancers now compete in the CRN Irish Dance Organization in competitions with dancers from around the country.
We welcome beginners of all ages, and offer a supportive, encouraging, and positive environment in which to learn, have fun, and exercise.</v>
      </c>
      <c r="K81" s="269">
        <f>IF('Parade Entries'!$G82="Charity",'Parade Entries'!M82,"")</f>
        <v>20</v>
      </c>
      <c r="L81" s="233" t="str">
        <f>IF('Parade Entries'!$G82="Charity",'Parade Entries'!N82,"")</f>
        <v>. thank you for having us! We're excited to bring some Irish dancing to the parade!</v>
      </c>
      <c r="M81" s="269" t="str">
        <f>IF('Parade Entries'!$G82="Charity",'Parade Entries'!O82,"")</f>
        <v>Yes</v>
      </c>
      <c r="N81" s="233" t="str">
        <f>IF('Parade Entries'!$G82="Charity",'Parade Entries'!P82,"")</f>
        <v>Yes</v>
      </c>
      <c r="O81" s="269">
        <f>IF('Parade Entries'!$G82="Charity",'Parade Entries'!Q82,"")</f>
        <v>1</v>
      </c>
      <c r="P81" s="269">
        <f>IF('Parade Entries'!$G82="Charity",'Parade Entries'!R82,"")</f>
        <v>0</v>
      </c>
      <c r="Q81" s="233" t="str">
        <f>IF('Parade Entries'!$G82="Charity",'Parade Entries'!S82,"")</f>
        <v>green Kia Soul. We may only do this if it's cold,</v>
      </c>
      <c r="R81" s="233" t="str">
        <f>IF('Parade Entries'!$G82="Charity",'Parade Entries'!T82,"")</f>
        <v>Check</v>
      </c>
      <c r="S81" s="270">
        <f>IF('Parade Entries'!$G82="Charity",'Parade Entries'!U82,"")</f>
        <v>50</v>
      </c>
      <c r="T81" s="270">
        <f>IF('Parade Entries'!$G82="Charity",'Parade Entries'!W82,"")</f>
        <v>50</v>
      </c>
      <c r="U81" s="270">
        <f>IF('Parade Entries'!$G82="Charity",'Parade Entries'!X82,"")</f>
        <v>0</v>
      </c>
      <c r="V81" s="270">
        <f>IF('Parade Entries'!$G82="Charity",'Parade Entries'!V82,"")</f>
        <v>0</v>
      </c>
      <c r="W81" s="273" t="str">
        <f>IF('Parade Entries'!$G82="Charity",'Parade Entries'!Y82,"")</f>
        <v/>
      </c>
      <c r="X81" s="270">
        <f>IF('Parade Entries'!$G82="Charity",'Parade Entries'!Z82,"")</f>
        <v>0</v>
      </c>
      <c r="Y81" s="273" t="str">
        <f>IF('Parade Entries'!$G82="Charity",'Parade Entries'!AA82,"")</f>
        <v/>
      </c>
      <c r="Z81" s="270">
        <f>IF('Parade Entries'!$G82="Charity",'Parade Entries'!AB82,"")</f>
        <v>0</v>
      </c>
      <c r="AA81" s="273">
        <f>IF('Parade Entries'!$G82="Charity",'Parade Entries'!AC82,"")</f>
        <v>0</v>
      </c>
      <c r="AB81" s="233" t="str">
        <f>IF('Parade Entries'!$G82="Charity",'Parade Entries'!AD82,"")</f>
        <v>Jillian Briggs</v>
      </c>
      <c r="AC81" s="233" t="str">
        <f>IF('Parade Entries'!$G82="Charity",'Parade Entries'!AE82,"")</f>
        <v>New Site</v>
      </c>
      <c r="AD81" s="233">
        <f>IF('Parade Entries'!$G82="Charity",'Parade Entries'!AF82,"")</f>
        <v>50</v>
      </c>
    </row>
    <row r="82" spans="2:30" ht="18" x14ac:dyDescent="0.25">
      <c r="B82" s="156" t="str">
        <f>IF('Parade Entries'!$G83="Charity",'Parade Entries'!B83,"")</f>
        <v xml:space="preserve">Young Queens Dance Team </v>
      </c>
      <c r="C82" s="233">
        <f>IF('Parade Entries'!$G83="Charity",'Parade Entries'!E83,"")</f>
        <v>46065</v>
      </c>
      <c r="D82" s="233" t="str">
        <f>IF('Parade Entries'!$G83="Charity",'Parade Entries'!F83,"")</f>
        <v>Paid</v>
      </c>
      <c r="E82" s="233" t="str">
        <f>IF('Parade Entries'!$G83="Charity",'Parade Entries'!G83,"")</f>
        <v>Charity</v>
      </c>
      <c r="F82" s="233" t="str">
        <f>IF('Parade Entries'!$G83="Charity",'Parade Entries'!H83,"")</f>
        <v>April</v>
      </c>
      <c r="G82" s="233" t="str">
        <f>IF('Parade Entries'!$G83="Charity",'Parade Entries'!I83,"")</f>
        <v>Allen</v>
      </c>
      <c r="H82" s="233" t="str">
        <f>IF('Parade Entries'!$G83="Charity",'Parade Entries'!J83,"")</f>
        <v>youngqueensdanceteam@gmail.com</v>
      </c>
      <c r="I82" s="268">
        <f>IF('Parade Entries'!$G83="Charity",'Parade Entries'!K83,"")</f>
        <v>7739463992</v>
      </c>
      <c r="J82" s="233" t="str">
        <f>IF('Parade Entries'!$G83="Charity",'Parade Entries'!L83,"")</f>
        <v>Please welcome the Young Queens Dance Team, founded in 2024! YQDT is a youth leadership and performing arts organization dedicated to building confidence, discipline, and strong young leaders through dance.
Under the direction of Coach Aayyeee, these talented dancers train in majorette, hip-hop, stand battle, and field show. The Young Queens proudly represent sisterhood, excellence, and community pride wherever they go.</v>
      </c>
      <c r="K82" s="269">
        <f>IF('Parade Entries'!$G83="Charity",'Parade Entries'!M83,"")</f>
        <v>40</v>
      </c>
      <c r="L82" s="233" t="str">
        <f>IF('Parade Entries'!$G83="Charity",'Parade Entries'!N83,"")</f>
        <v>Initially sign up as Marching Band, when they try to pay Stripe, their CC Denied , Music is "Dance mix."</v>
      </c>
      <c r="M82" s="269" t="str">
        <f>IF('Parade Entries'!$G83="Charity",'Parade Entries'!O83,"")</f>
        <v>No</v>
      </c>
      <c r="N82" s="233" t="str">
        <f>IF('Parade Entries'!$G83="Charity",'Parade Entries'!P83,"")</f>
        <v>Yes</v>
      </c>
      <c r="O82" s="269">
        <f>IF('Parade Entries'!$G83="Charity",'Parade Entries'!Q83,"")</f>
        <v>0</v>
      </c>
      <c r="P82" s="269">
        <f>IF('Parade Entries'!$G83="Charity",'Parade Entries'!R83,"")</f>
        <v>0</v>
      </c>
      <c r="Q82" s="233">
        <f>IF('Parade Entries'!$G83="Charity",'Parade Entries'!S83,"")</f>
        <v>0</v>
      </c>
      <c r="R82" s="233">
        <f>IF('Parade Entries'!$G83="Charity",'Parade Entries'!T83,"")</f>
        <v>0</v>
      </c>
      <c r="S82" s="270">
        <f>IF('Parade Entries'!$G83="Charity",'Parade Entries'!U83,"")</f>
        <v>50</v>
      </c>
      <c r="T82" s="270">
        <f>IF('Parade Entries'!$G83="Charity",'Parade Entries'!W83,"")</f>
        <v>0</v>
      </c>
      <c r="U82" s="270">
        <f>IF('Parade Entries'!$G83="Charity",'Parade Entries'!X83,"")</f>
        <v>0</v>
      </c>
      <c r="V82" s="270">
        <f>IF('Parade Entries'!$G83="Charity",'Parade Entries'!V83,"")</f>
        <v>0</v>
      </c>
      <c r="W82" s="273" t="str">
        <f>IF('Parade Entries'!$G83="Charity",'Parade Entries'!Y83,"")</f>
        <v/>
      </c>
      <c r="X82" s="270">
        <f>IF('Parade Entries'!$G83="Charity",'Parade Entries'!Z83,"")</f>
        <v>0</v>
      </c>
      <c r="Y82" s="273" t="str">
        <f>IF('Parade Entries'!$G83="Charity",'Parade Entries'!AA83,"")</f>
        <v/>
      </c>
      <c r="Z82" s="270">
        <f>IF('Parade Entries'!$G83="Charity",'Parade Entries'!AB83,"")</f>
        <v>0</v>
      </c>
      <c r="AA82" s="273">
        <f>IF('Parade Entries'!$G83="Charity",'Parade Entries'!AC83,"")</f>
        <v>0</v>
      </c>
      <c r="AB82" s="233" t="str">
        <f>IF('Parade Entries'!$G83="Charity",'Parade Entries'!AD83,"")</f>
        <v>April Allen</v>
      </c>
      <c r="AC82" s="233" t="str">
        <f>IF('Parade Entries'!$G83="Charity",'Parade Entries'!AE83,"")</f>
        <v>New Site</v>
      </c>
      <c r="AD82" s="233" t="str">
        <f>IF('Parade Entries'!$G83="Charity",'Parade Entries'!AF83,"")</f>
        <v/>
      </c>
    </row>
    <row r="83" spans="2:30" ht="18" x14ac:dyDescent="0.25">
      <c r="B83" s="156" t="str">
        <f>IF('Parade Entries'!$G84="Charity",'Parade Entries'!B84,"")</f>
        <v>Jeep-Skates</v>
      </c>
      <c r="C83" s="233">
        <f>IF('Parade Entries'!$G84="Charity",'Parade Entries'!E84,"")</f>
        <v>46066</v>
      </c>
      <c r="D83" s="233" t="str">
        <f>IF('Parade Entries'!$G84="Charity",'Parade Entries'!F84,"")</f>
        <v>Paid</v>
      </c>
      <c r="E83" s="233" t="str">
        <f>IF('Parade Entries'!$G84="Charity",'Parade Entries'!G84,"")</f>
        <v>Charity</v>
      </c>
      <c r="F83" s="233" t="str">
        <f>IF('Parade Entries'!$G84="Charity",'Parade Entries'!H84,"")</f>
        <v>Robyn</v>
      </c>
      <c r="G83" s="233" t="str">
        <f>IF('Parade Entries'!$G84="Charity",'Parade Entries'!I84,"")</f>
        <v>Kelp</v>
      </c>
      <c r="H83" s="233" t="str">
        <f>IF('Parade Entries'!$G84="Charity",'Parade Entries'!J84,"")</f>
        <v>robynbdinger@live.com</v>
      </c>
      <c r="I83" s="268">
        <f>IF('Parade Entries'!$G84="Charity",'Parade Entries'!K84,"")</f>
        <v>2178230075</v>
      </c>
      <c r="J83" s="233" t="str">
        <f>IF('Parade Entries'!$G84="Charity",'Parade Entries'!L84,"")</f>
        <v>No introduction needed or wanted</v>
      </c>
      <c r="K83" s="269">
        <f>IF('Parade Entries'!$G84="Charity",'Parade Entries'!M84,"")</f>
        <v>1</v>
      </c>
      <c r="L83" s="233" t="str">
        <f>IF('Parade Entries'!$G84="Charity",'Parade Entries'!N84,"")</f>
        <v>I bought a load of St. Paddy Day ducks and stretch band items wanted to distribute them.</v>
      </c>
      <c r="M83" s="269" t="str">
        <f>IF('Parade Entries'!$G84="Charity",'Parade Entries'!O84,"")</f>
        <v>No</v>
      </c>
      <c r="N83" s="233" t="str">
        <f>IF('Parade Entries'!$G84="Charity",'Parade Entries'!P84,"")</f>
        <v>No</v>
      </c>
      <c r="O83" s="269">
        <f>IF('Parade Entries'!$G84="Charity",'Parade Entries'!Q84,"")</f>
        <v>1</v>
      </c>
      <c r="P83" s="269">
        <f>IF('Parade Entries'!$G84="Charity",'Parade Entries'!R84,"")</f>
        <v>0</v>
      </c>
      <c r="Q83" s="233" t="str">
        <f>IF('Parade Entries'!$G84="Charity",'Parade Entries'!S84,"")</f>
        <v>Jeep</v>
      </c>
      <c r="R83" s="233" t="str">
        <f>IF('Parade Entries'!$G84="Charity",'Parade Entries'!T84,"")</f>
        <v>Online - Stripe</v>
      </c>
      <c r="S83" s="270">
        <f>IF('Parade Entries'!$G84="Charity",'Parade Entries'!U84,"")</f>
        <v>50</v>
      </c>
      <c r="T83" s="270">
        <f>IF('Parade Entries'!$G84="Charity",'Parade Entries'!W84,"")</f>
        <v>48.25</v>
      </c>
      <c r="U83" s="270">
        <f>IF('Parade Entries'!$G84="Charity",'Parade Entries'!X84,"")</f>
        <v>0</v>
      </c>
      <c r="V83" s="270">
        <f>IF('Parade Entries'!$G84="Charity",'Parade Entries'!V84,"")</f>
        <v>1.75</v>
      </c>
      <c r="W83" s="273">
        <f>IF('Parade Entries'!$G84="Charity",'Parade Entries'!Y84,"")</f>
        <v>3.5000000000000003E-2</v>
      </c>
      <c r="X83" s="270">
        <f>IF('Parade Entries'!$G84="Charity",'Parade Entries'!Z84,"")</f>
        <v>0</v>
      </c>
      <c r="Y83" s="273" t="str">
        <f>IF('Parade Entries'!$G84="Charity",'Parade Entries'!AA84,"")</f>
        <v/>
      </c>
      <c r="Z83" s="270">
        <f>IF('Parade Entries'!$G84="Charity",'Parade Entries'!AB84,"")</f>
        <v>1.75</v>
      </c>
      <c r="AA83" s="273">
        <f>IF('Parade Entries'!$G84="Charity",'Parade Entries'!AC84,"")</f>
        <v>3.5000000000000003E-2</v>
      </c>
      <c r="AB83" s="233" t="str">
        <f>IF('Parade Entries'!$G84="Charity",'Parade Entries'!AD84,"")</f>
        <v>Robyn Kelp</v>
      </c>
      <c r="AC83" s="233" t="str">
        <f>IF('Parade Entries'!$G84="Charity",'Parade Entries'!AE84,"")</f>
        <v>New Site</v>
      </c>
      <c r="AD83" s="233">
        <f>IF('Parade Entries'!$G84="Charity",'Parade Entries'!AF84,"")</f>
        <v>0</v>
      </c>
    </row>
    <row r="84" spans="2:30" ht="18" x14ac:dyDescent="0.25">
      <c r="B84" s="156" t="str">
        <f>IF('Parade Entries'!$G85="Charity",'Parade Entries'!B85,"")</f>
        <v/>
      </c>
      <c r="C84" s="233" t="str">
        <f>IF('Parade Entries'!$G85="Charity",'Parade Entries'!E85,"")</f>
        <v/>
      </c>
      <c r="D84" s="233" t="str">
        <f>IF('Parade Entries'!$G85="Charity",'Parade Entries'!F85,"")</f>
        <v/>
      </c>
      <c r="E84" s="233" t="str">
        <f>IF('Parade Entries'!$G85="Charity",'Parade Entries'!G85,"")</f>
        <v/>
      </c>
      <c r="F84" s="233" t="str">
        <f>IF('Parade Entries'!$G85="Charity",'Parade Entries'!H85,"")</f>
        <v/>
      </c>
      <c r="G84" s="233" t="str">
        <f>IF('Parade Entries'!$G85="Charity",'Parade Entries'!I85,"")</f>
        <v/>
      </c>
      <c r="H84" s="233" t="str">
        <f>IF('Parade Entries'!$G85="Charity",'Parade Entries'!J85,"")</f>
        <v/>
      </c>
      <c r="I84" s="268" t="str">
        <f>IF('Parade Entries'!$G85="Charity",'Parade Entries'!K85,"")</f>
        <v/>
      </c>
      <c r="J84" s="233" t="str">
        <f>IF('Parade Entries'!$G85="Charity",'Parade Entries'!L85,"")</f>
        <v/>
      </c>
      <c r="K84" s="269" t="str">
        <f>IF('Parade Entries'!$G85="Charity",'Parade Entries'!M85,"")</f>
        <v/>
      </c>
      <c r="L84" s="233" t="str">
        <f>IF('Parade Entries'!$G85="Charity",'Parade Entries'!N85,"")</f>
        <v/>
      </c>
      <c r="M84" s="269" t="str">
        <f>IF('Parade Entries'!$G85="Charity",'Parade Entries'!O85,"")</f>
        <v/>
      </c>
      <c r="N84" s="233" t="str">
        <f>IF('Parade Entries'!$G85="Charity",'Parade Entries'!P85,"")</f>
        <v/>
      </c>
      <c r="O84" s="269" t="str">
        <f>IF('Parade Entries'!$G85="Charity",'Parade Entries'!Q85,"")</f>
        <v/>
      </c>
      <c r="P84" s="269" t="str">
        <f>IF('Parade Entries'!$G85="Charity",'Parade Entries'!R85,"")</f>
        <v/>
      </c>
      <c r="Q84" s="233" t="str">
        <f>IF('Parade Entries'!$G85="Charity",'Parade Entries'!S85,"")</f>
        <v/>
      </c>
      <c r="R84" s="233" t="str">
        <f>IF('Parade Entries'!$G85="Charity",'Parade Entries'!T85,"")</f>
        <v/>
      </c>
      <c r="S84" s="270" t="str">
        <f>IF('Parade Entries'!$G85="Charity",'Parade Entries'!U85,"")</f>
        <v/>
      </c>
      <c r="T84" s="270" t="str">
        <f>IF('Parade Entries'!$G85="Charity",'Parade Entries'!W85,"")</f>
        <v/>
      </c>
      <c r="U84" s="270" t="str">
        <f>IF('Parade Entries'!$G85="Charity",'Parade Entries'!X85,"")</f>
        <v/>
      </c>
      <c r="V84" s="270" t="str">
        <f>IF('Parade Entries'!$G85="Charity",'Parade Entries'!V85,"")</f>
        <v/>
      </c>
      <c r="W84" s="273" t="str">
        <f>IF('Parade Entries'!$G85="Charity",'Parade Entries'!Y85,"")</f>
        <v/>
      </c>
      <c r="X84" s="270" t="str">
        <f>IF('Parade Entries'!$G85="Charity",'Parade Entries'!Z85,"")</f>
        <v/>
      </c>
      <c r="Y84" s="273" t="str">
        <f>IF('Parade Entries'!$G85="Charity",'Parade Entries'!AA85,"")</f>
        <v/>
      </c>
      <c r="Z84" s="270" t="str">
        <f>IF('Parade Entries'!$G85="Charity",'Parade Entries'!AB85,"")</f>
        <v/>
      </c>
      <c r="AA84" s="273" t="str">
        <f>IF('Parade Entries'!$G85="Charity",'Parade Entries'!AC85,"")</f>
        <v/>
      </c>
      <c r="AB84" s="233" t="str">
        <f>IF('Parade Entries'!$G85="Charity",'Parade Entries'!AD85,"")</f>
        <v/>
      </c>
      <c r="AC84" s="233" t="str">
        <f>IF('Parade Entries'!$G85="Charity",'Parade Entries'!AE85,"")</f>
        <v/>
      </c>
      <c r="AD84" s="233" t="str">
        <f>IF('Parade Entries'!$G85="Charity",'Parade Entries'!AF85,"")</f>
        <v/>
      </c>
    </row>
    <row r="85" spans="2:30" ht="18" x14ac:dyDescent="0.25">
      <c r="B85" s="156" t="str">
        <f>IF('Parade Entries'!$G86="Charity",'Parade Entries'!B86,"")</f>
        <v/>
      </c>
      <c r="C85" s="233" t="str">
        <f>IF('Parade Entries'!$G86="Charity",'Parade Entries'!E86,"")</f>
        <v/>
      </c>
      <c r="D85" s="233" t="str">
        <f>IF('Parade Entries'!$G86="Charity",'Parade Entries'!F86,"")</f>
        <v/>
      </c>
      <c r="E85" s="233" t="str">
        <f>IF('Parade Entries'!$G86="Charity",'Parade Entries'!G86,"")</f>
        <v/>
      </c>
      <c r="F85" s="233" t="str">
        <f>IF('Parade Entries'!$G86="Charity",'Parade Entries'!H86,"")</f>
        <v/>
      </c>
      <c r="G85" s="233" t="str">
        <f>IF('Parade Entries'!$G86="Charity",'Parade Entries'!I86,"")</f>
        <v/>
      </c>
      <c r="H85" s="233" t="str">
        <f>IF('Parade Entries'!$G86="Charity",'Parade Entries'!J86,"")</f>
        <v/>
      </c>
      <c r="I85" s="268" t="str">
        <f>IF('Parade Entries'!$G86="Charity",'Parade Entries'!K86,"")</f>
        <v/>
      </c>
      <c r="J85" s="233" t="str">
        <f>IF('Parade Entries'!$G86="Charity",'Parade Entries'!L86,"")</f>
        <v/>
      </c>
      <c r="K85" s="269" t="str">
        <f>IF('Parade Entries'!$G86="Charity",'Parade Entries'!M86,"")</f>
        <v/>
      </c>
      <c r="L85" s="233" t="str">
        <f>IF('Parade Entries'!$G86="Charity",'Parade Entries'!N86,"")</f>
        <v/>
      </c>
      <c r="M85" s="269" t="str">
        <f>IF('Parade Entries'!$G86="Charity",'Parade Entries'!O86,"")</f>
        <v/>
      </c>
      <c r="N85" s="233" t="str">
        <f>IF('Parade Entries'!$G86="Charity",'Parade Entries'!P86,"")</f>
        <v/>
      </c>
      <c r="O85" s="269" t="str">
        <f>IF('Parade Entries'!$G86="Charity",'Parade Entries'!Q86,"")</f>
        <v/>
      </c>
      <c r="P85" s="269" t="str">
        <f>IF('Parade Entries'!$G86="Charity",'Parade Entries'!R86,"")</f>
        <v/>
      </c>
      <c r="Q85" s="233" t="str">
        <f>IF('Parade Entries'!$G86="Charity",'Parade Entries'!S86,"")</f>
        <v/>
      </c>
      <c r="R85" s="233" t="str">
        <f>IF('Parade Entries'!$G86="Charity",'Parade Entries'!T86,"")</f>
        <v/>
      </c>
      <c r="S85" s="270" t="str">
        <f>IF('Parade Entries'!$G86="Charity",'Parade Entries'!U86,"")</f>
        <v/>
      </c>
      <c r="T85" s="270" t="str">
        <f>IF('Parade Entries'!$G86="Charity",'Parade Entries'!W86,"")</f>
        <v/>
      </c>
      <c r="U85" s="270" t="str">
        <f>IF('Parade Entries'!$G86="Charity",'Parade Entries'!X86,"")</f>
        <v/>
      </c>
      <c r="V85" s="270" t="str">
        <f>IF('Parade Entries'!$G86="Charity",'Parade Entries'!V86,"")</f>
        <v/>
      </c>
      <c r="W85" s="273" t="str">
        <f>IF('Parade Entries'!$G86="Charity",'Parade Entries'!Y86,"")</f>
        <v/>
      </c>
      <c r="X85" s="270" t="str">
        <f>IF('Parade Entries'!$G86="Charity",'Parade Entries'!Z86,"")</f>
        <v/>
      </c>
      <c r="Y85" s="273" t="str">
        <f>IF('Parade Entries'!$G86="Charity",'Parade Entries'!AA86,"")</f>
        <v/>
      </c>
      <c r="Z85" s="270" t="str">
        <f>IF('Parade Entries'!$G86="Charity",'Parade Entries'!AB86,"")</f>
        <v/>
      </c>
      <c r="AA85" s="273" t="str">
        <f>IF('Parade Entries'!$G86="Charity",'Parade Entries'!AC86,"")</f>
        <v/>
      </c>
      <c r="AB85" s="233" t="str">
        <f>IF('Parade Entries'!$G86="Charity",'Parade Entries'!AD86,"")</f>
        <v/>
      </c>
      <c r="AC85" s="233" t="str">
        <f>IF('Parade Entries'!$G86="Charity",'Parade Entries'!AE86,"")</f>
        <v/>
      </c>
      <c r="AD85" s="233" t="str">
        <f>IF('Parade Entries'!$G86="Charity",'Parade Entries'!AF86,"")</f>
        <v/>
      </c>
    </row>
    <row r="86" spans="2:30" ht="18" x14ac:dyDescent="0.25">
      <c r="B86" s="156" t="str">
        <f>IF('Parade Entries'!$G87="Charity",'Parade Entries'!B87,"")</f>
        <v/>
      </c>
      <c r="C86" s="233" t="str">
        <f>IF('Parade Entries'!$G87="Charity",'Parade Entries'!E87,"")</f>
        <v/>
      </c>
      <c r="D86" s="233" t="str">
        <f>IF('Parade Entries'!$G87="Charity",'Parade Entries'!F87,"")</f>
        <v/>
      </c>
      <c r="E86" s="233" t="str">
        <f>IF('Parade Entries'!$G87="Charity",'Parade Entries'!G87,"")</f>
        <v/>
      </c>
      <c r="F86" s="233" t="str">
        <f>IF('Parade Entries'!$G87="Charity",'Parade Entries'!H87,"")</f>
        <v/>
      </c>
      <c r="G86" s="233" t="str">
        <f>IF('Parade Entries'!$G87="Charity",'Parade Entries'!I87,"")</f>
        <v/>
      </c>
      <c r="H86" s="233" t="str">
        <f>IF('Parade Entries'!$G87="Charity",'Parade Entries'!J87,"")</f>
        <v/>
      </c>
      <c r="I86" s="268" t="str">
        <f>IF('Parade Entries'!$G87="Charity",'Parade Entries'!K87,"")</f>
        <v/>
      </c>
      <c r="J86" s="233" t="str">
        <f>IF('Parade Entries'!$G87="Charity",'Parade Entries'!L87,"")</f>
        <v/>
      </c>
      <c r="K86" s="269" t="str">
        <f>IF('Parade Entries'!$G87="Charity",'Parade Entries'!M87,"")</f>
        <v/>
      </c>
      <c r="L86" s="233" t="str">
        <f>IF('Parade Entries'!$G87="Charity",'Parade Entries'!N87,"")</f>
        <v/>
      </c>
      <c r="M86" s="269" t="str">
        <f>IF('Parade Entries'!$G87="Charity",'Parade Entries'!O87,"")</f>
        <v/>
      </c>
      <c r="N86" s="233" t="str">
        <f>IF('Parade Entries'!$G87="Charity",'Parade Entries'!P87,"")</f>
        <v/>
      </c>
      <c r="O86" s="269" t="str">
        <f>IF('Parade Entries'!$G87="Charity",'Parade Entries'!Q87,"")</f>
        <v/>
      </c>
      <c r="P86" s="269" t="str">
        <f>IF('Parade Entries'!$G87="Charity",'Parade Entries'!R87,"")</f>
        <v/>
      </c>
      <c r="Q86" s="233" t="str">
        <f>IF('Parade Entries'!$G87="Charity",'Parade Entries'!S87,"")</f>
        <v/>
      </c>
      <c r="R86" s="233" t="str">
        <f>IF('Parade Entries'!$G87="Charity",'Parade Entries'!T87,"")</f>
        <v/>
      </c>
      <c r="S86" s="270" t="str">
        <f>IF('Parade Entries'!$G87="Charity",'Parade Entries'!U87,"")</f>
        <v/>
      </c>
      <c r="T86" s="270" t="str">
        <f>IF('Parade Entries'!$G87="Charity",'Parade Entries'!W87,"")</f>
        <v/>
      </c>
      <c r="U86" s="270" t="str">
        <f>IF('Parade Entries'!$G87="Charity",'Parade Entries'!X87,"")</f>
        <v/>
      </c>
      <c r="V86" s="270" t="str">
        <f>IF('Parade Entries'!$G87="Charity",'Parade Entries'!V87,"")</f>
        <v/>
      </c>
      <c r="W86" s="273" t="str">
        <f>IF('Parade Entries'!$G87="Charity",'Parade Entries'!Y87,"")</f>
        <v/>
      </c>
      <c r="X86" s="270" t="str">
        <f>IF('Parade Entries'!$G87="Charity",'Parade Entries'!Z87,"")</f>
        <v/>
      </c>
      <c r="Y86" s="273" t="str">
        <f>IF('Parade Entries'!$G87="Charity",'Parade Entries'!AA87,"")</f>
        <v/>
      </c>
      <c r="Z86" s="270" t="str">
        <f>IF('Parade Entries'!$G87="Charity",'Parade Entries'!AB87,"")</f>
        <v/>
      </c>
      <c r="AA86" s="273" t="str">
        <f>IF('Parade Entries'!$G87="Charity",'Parade Entries'!AC87,"")</f>
        <v/>
      </c>
      <c r="AB86" s="233" t="str">
        <f>IF('Parade Entries'!$G87="Charity",'Parade Entries'!AD87,"")</f>
        <v/>
      </c>
      <c r="AC86" s="233" t="str">
        <f>IF('Parade Entries'!$G87="Charity",'Parade Entries'!AE87,"")</f>
        <v/>
      </c>
      <c r="AD86" s="233" t="str">
        <f>IF('Parade Entries'!$G87="Charity",'Parade Entries'!AF87,"")</f>
        <v/>
      </c>
    </row>
    <row r="87" spans="2:30" ht="18" x14ac:dyDescent="0.25">
      <c r="B87" s="156" t="str">
        <f>IF('Parade Entries'!$G88="Charity",'Parade Entries'!B88,"")</f>
        <v xml:space="preserve">Springfield Shamrocks Baseball and Softball </v>
      </c>
      <c r="C87" s="233">
        <f>IF('Parade Entries'!$G88="Charity",'Parade Entries'!E88,"")</f>
        <v>46070</v>
      </c>
      <c r="D87" s="233" t="str">
        <f>IF('Parade Entries'!$G88="Charity",'Parade Entries'!F88,"")</f>
        <v>PAID</v>
      </c>
      <c r="E87" s="233" t="str">
        <f>IF('Parade Entries'!$G88="Charity",'Parade Entries'!G88,"")</f>
        <v>Charity</v>
      </c>
      <c r="F87" s="233" t="str">
        <f>IF('Parade Entries'!$G88="Charity",'Parade Entries'!H88,"")</f>
        <v>Chad</v>
      </c>
      <c r="G87" s="233" t="str">
        <f>IF('Parade Entries'!$G88="Charity",'Parade Entries'!I88,"")</f>
        <v>Carter</v>
      </c>
      <c r="H87" s="233" t="str">
        <f>IF('Parade Entries'!$G88="Charity",'Parade Entries'!J88,"")</f>
        <v>carterlawncare@gmail.com</v>
      </c>
      <c r="I87" s="268">
        <f>IF('Parade Entries'!$G88="Charity",'Parade Entries'!K88,"")</f>
        <v>2172801411</v>
      </c>
      <c r="J87" s="233" t="str">
        <f>IF('Parade Entries'!$G88="Charity",'Parade Entries'!L88,"")</f>
        <v>A competitive baseball and softball organization. Consisting of 15 teams with players from Springfield and the surrounding areas.</v>
      </c>
      <c r="K87" s="269">
        <f>IF('Parade Entries'!$G88="Charity",'Parade Entries'!M88,"")</f>
        <v>45</v>
      </c>
      <c r="L87" s="233">
        <f>IF('Parade Entries'!$G88="Charity",'Parade Entries'!N88,"")</f>
        <v>0</v>
      </c>
      <c r="M87" s="269" t="str">
        <f>IF('Parade Entries'!$G88="Charity",'Parade Entries'!O88,"")</f>
        <v>No</v>
      </c>
      <c r="N87" s="233" t="str">
        <f>IF('Parade Entries'!$G88="Charity",'Parade Entries'!P88,"")</f>
        <v>No</v>
      </c>
      <c r="O87" s="269">
        <f>IF('Parade Entries'!$G88="Charity",'Parade Entries'!Q88,"")</f>
        <v>0</v>
      </c>
      <c r="P87" s="269">
        <f>IF('Parade Entries'!$G88="Charity",'Parade Entries'!R88,"")</f>
        <v>0</v>
      </c>
      <c r="Q87" s="233">
        <f>IF('Parade Entries'!$G88="Charity",'Parade Entries'!S88,"")</f>
        <v>0</v>
      </c>
      <c r="R87" s="233" t="str">
        <f>IF('Parade Entries'!$G88="Charity",'Parade Entries'!T88,"")</f>
        <v>Online - Stripe</v>
      </c>
      <c r="S87" s="270">
        <f>IF('Parade Entries'!$G88="Charity",'Parade Entries'!U88,"")</f>
        <v>50</v>
      </c>
      <c r="T87" s="270">
        <f>IF('Parade Entries'!$G88="Charity",'Parade Entries'!W88,"")</f>
        <v>48.25</v>
      </c>
      <c r="U87" s="270">
        <f>IF('Parade Entries'!$G88="Charity",'Parade Entries'!X88,"")</f>
        <v>0</v>
      </c>
      <c r="V87" s="270">
        <f>IF('Parade Entries'!$G88="Charity",'Parade Entries'!V88,"")</f>
        <v>1.75</v>
      </c>
      <c r="W87" s="273">
        <f>IF('Parade Entries'!$G88="Charity",'Parade Entries'!Y88,"")</f>
        <v>3.5000000000000003E-2</v>
      </c>
      <c r="X87" s="270">
        <f>IF('Parade Entries'!$G88="Charity",'Parade Entries'!Z88,"")</f>
        <v>0</v>
      </c>
      <c r="Y87" s="273" t="str">
        <f>IF('Parade Entries'!$G88="Charity",'Parade Entries'!AA88,"")</f>
        <v/>
      </c>
      <c r="Z87" s="270">
        <f>IF('Parade Entries'!$G88="Charity",'Parade Entries'!AB88,"")</f>
        <v>1.75</v>
      </c>
      <c r="AA87" s="273">
        <f>IF('Parade Entries'!$G88="Charity",'Parade Entries'!AC88,"")</f>
        <v>3.5000000000000003E-2</v>
      </c>
      <c r="AB87" s="233" t="str">
        <f>IF('Parade Entries'!$G88="Charity",'Parade Entries'!AD88,"")</f>
        <v>Chad Carter</v>
      </c>
      <c r="AC87" s="233" t="str">
        <f>IF('Parade Entries'!$G88="Charity",'Parade Entries'!AE88,"")</f>
        <v>New Site</v>
      </c>
      <c r="AD87" s="233" t="str">
        <f>IF('Parade Entries'!$G88="Charity",'Parade Entries'!AF88,"")</f>
        <v/>
      </c>
    </row>
    <row r="88" spans="2:30" ht="18" x14ac:dyDescent="0.25">
      <c r="B88" s="156" t="str">
        <f>IF('Parade Entries'!$G89="Charity",'Parade Entries'!B89,"")</f>
        <v/>
      </c>
      <c r="C88" s="233" t="str">
        <f>IF('Parade Entries'!$G89="Charity",'Parade Entries'!E89,"")</f>
        <v/>
      </c>
      <c r="D88" s="233" t="str">
        <f>IF('Parade Entries'!$G89="Charity",'Parade Entries'!F89,"")</f>
        <v/>
      </c>
      <c r="E88" s="233" t="str">
        <f>IF('Parade Entries'!$G89="Charity",'Parade Entries'!G89,"")</f>
        <v/>
      </c>
      <c r="F88" s="233" t="str">
        <f>IF('Parade Entries'!$G89="Charity",'Parade Entries'!H89,"")</f>
        <v/>
      </c>
      <c r="G88" s="233" t="str">
        <f>IF('Parade Entries'!$G89="Charity",'Parade Entries'!I89,"")</f>
        <v/>
      </c>
      <c r="H88" s="233" t="str">
        <f>IF('Parade Entries'!$G89="Charity",'Parade Entries'!J89,"")</f>
        <v/>
      </c>
      <c r="I88" s="268" t="str">
        <f>IF('Parade Entries'!$G89="Charity",'Parade Entries'!K89,"")</f>
        <v/>
      </c>
      <c r="J88" s="233" t="str">
        <f>IF('Parade Entries'!$G89="Charity",'Parade Entries'!L89,"")</f>
        <v/>
      </c>
      <c r="K88" s="269" t="str">
        <f>IF('Parade Entries'!$G89="Charity",'Parade Entries'!M89,"")</f>
        <v/>
      </c>
      <c r="L88" s="233" t="str">
        <f>IF('Parade Entries'!$G89="Charity",'Parade Entries'!N89,"")</f>
        <v/>
      </c>
      <c r="M88" s="269" t="str">
        <f>IF('Parade Entries'!$G89="Charity",'Parade Entries'!O89,"")</f>
        <v/>
      </c>
      <c r="N88" s="233" t="str">
        <f>IF('Parade Entries'!$G89="Charity",'Parade Entries'!P89,"")</f>
        <v/>
      </c>
      <c r="O88" s="269" t="str">
        <f>IF('Parade Entries'!$G89="Charity",'Parade Entries'!Q89,"")</f>
        <v/>
      </c>
      <c r="P88" s="269" t="str">
        <f>IF('Parade Entries'!$G89="Charity",'Parade Entries'!R89,"")</f>
        <v/>
      </c>
      <c r="Q88" s="233" t="str">
        <f>IF('Parade Entries'!$G89="Charity",'Parade Entries'!S89,"")</f>
        <v/>
      </c>
      <c r="R88" s="233" t="str">
        <f>IF('Parade Entries'!$G89="Charity",'Parade Entries'!T89,"")</f>
        <v/>
      </c>
      <c r="S88" s="270" t="str">
        <f>IF('Parade Entries'!$G89="Charity",'Parade Entries'!U89,"")</f>
        <v/>
      </c>
      <c r="T88" s="270" t="str">
        <f>IF('Parade Entries'!$G89="Charity",'Parade Entries'!W89,"")</f>
        <v/>
      </c>
      <c r="U88" s="270" t="str">
        <f>IF('Parade Entries'!$G89="Charity",'Parade Entries'!X89,"")</f>
        <v/>
      </c>
      <c r="V88" s="270" t="str">
        <f>IF('Parade Entries'!$G89="Charity",'Parade Entries'!V89,"")</f>
        <v/>
      </c>
      <c r="W88" s="273" t="str">
        <f>IF('Parade Entries'!$G89="Charity",'Parade Entries'!Y89,"")</f>
        <v/>
      </c>
      <c r="X88" s="270" t="str">
        <f>IF('Parade Entries'!$G89="Charity",'Parade Entries'!Z89,"")</f>
        <v/>
      </c>
      <c r="Y88" s="273" t="str">
        <f>IF('Parade Entries'!$G89="Charity",'Parade Entries'!AA89,"")</f>
        <v/>
      </c>
      <c r="Z88" s="270" t="str">
        <f>IF('Parade Entries'!$G89="Charity",'Parade Entries'!AB89,"")</f>
        <v/>
      </c>
      <c r="AA88" s="273" t="str">
        <f>IF('Parade Entries'!$G89="Charity",'Parade Entries'!AC89,"")</f>
        <v/>
      </c>
      <c r="AB88" s="233" t="str">
        <f>IF('Parade Entries'!$G89="Charity",'Parade Entries'!AD89,"")</f>
        <v/>
      </c>
      <c r="AC88" s="233" t="str">
        <f>IF('Parade Entries'!$G89="Charity",'Parade Entries'!AE89,"")</f>
        <v/>
      </c>
      <c r="AD88" s="233" t="str">
        <f>IF('Parade Entries'!$G89="Charity",'Parade Entries'!AF89,"")</f>
        <v/>
      </c>
    </row>
    <row r="89" spans="2:30" ht="18" x14ac:dyDescent="0.25">
      <c r="B89" s="156" t="str">
        <f>IF('Parade Entries'!$G90="Charity",'Parade Entries'!B90,"")</f>
        <v/>
      </c>
      <c r="C89" s="233" t="str">
        <f>IF('Parade Entries'!$G90="Charity",'Parade Entries'!E90,"")</f>
        <v/>
      </c>
      <c r="D89" s="233" t="str">
        <f>IF('Parade Entries'!$G90="Charity",'Parade Entries'!F90,"")</f>
        <v/>
      </c>
      <c r="E89" s="233" t="str">
        <f>IF('Parade Entries'!$G90="Charity",'Parade Entries'!G90,"")</f>
        <v/>
      </c>
      <c r="F89" s="233" t="str">
        <f>IF('Parade Entries'!$G90="Charity",'Parade Entries'!H90,"")</f>
        <v/>
      </c>
      <c r="G89" s="233" t="str">
        <f>IF('Parade Entries'!$G90="Charity",'Parade Entries'!I90,"")</f>
        <v/>
      </c>
      <c r="H89" s="233" t="str">
        <f>IF('Parade Entries'!$G90="Charity",'Parade Entries'!J90,"")</f>
        <v/>
      </c>
      <c r="I89" s="268" t="str">
        <f>IF('Parade Entries'!$G90="Charity",'Parade Entries'!K90,"")</f>
        <v/>
      </c>
      <c r="J89" s="233" t="str">
        <f>IF('Parade Entries'!$G90="Charity",'Parade Entries'!L90,"")</f>
        <v/>
      </c>
      <c r="K89" s="269" t="str">
        <f>IF('Parade Entries'!$G90="Charity",'Parade Entries'!M90,"")</f>
        <v/>
      </c>
      <c r="L89" s="233" t="str">
        <f>IF('Parade Entries'!$G90="Charity",'Parade Entries'!N90,"")</f>
        <v/>
      </c>
      <c r="M89" s="269" t="str">
        <f>IF('Parade Entries'!$G90="Charity",'Parade Entries'!O90,"")</f>
        <v/>
      </c>
      <c r="N89" s="233" t="str">
        <f>IF('Parade Entries'!$G90="Charity",'Parade Entries'!P90,"")</f>
        <v/>
      </c>
      <c r="O89" s="269" t="str">
        <f>IF('Parade Entries'!$G90="Charity",'Parade Entries'!Q90,"")</f>
        <v/>
      </c>
      <c r="P89" s="269" t="str">
        <f>IF('Parade Entries'!$G90="Charity",'Parade Entries'!R90,"")</f>
        <v/>
      </c>
      <c r="Q89" s="233" t="str">
        <f>IF('Parade Entries'!$G90="Charity",'Parade Entries'!S90,"")</f>
        <v/>
      </c>
      <c r="R89" s="233" t="str">
        <f>IF('Parade Entries'!$G90="Charity",'Parade Entries'!T90,"")</f>
        <v/>
      </c>
      <c r="S89" s="270" t="str">
        <f>IF('Parade Entries'!$G90="Charity",'Parade Entries'!U90,"")</f>
        <v/>
      </c>
      <c r="T89" s="270" t="str">
        <f>IF('Parade Entries'!$G90="Charity",'Parade Entries'!W90,"")</f>
        <v/>
      </c>
      <c r="U89" s="270" t="str">
        <f>IF('Parade Entries'!$G90="Charity",'Parade Entries'!X90,"")</f>
        <v/>
      </c>
      <c r="V89" s="270" t="str">
        <f>IF('Parade Entries'!$G90="Charity",'Parade Entries'!V90,"")</f>
        <v/>
      </c>
      <c r="W89" s="273" t="str">
        <f>IF('Parade Entries'!$G90="Charity",'Parade Entries'!Y90,"")</f>
        <v/>
      </c>
      <c r="X89" s="270" t="str">
        <f>IF('Parade Entries'!$G90="Charity",'Parade Entries'!Z90,"")</f>
        <v/>
      </c>
      <c r="Y89" s="273" t="str">
        <f>IF('Parade Entries'!$G90="Charity",'Parade Entries'!AA90,"")</f>
        <v/>
      </c>
      <c r="Z89" s="270" t="str">
        <f>IF('Parade Entries'!$G90="Charity",'Parade Entries'!AB90,"")</f>
        <v/>
      </c>
      <c r="AA89" s="273" t="str">
        <f>IF('Parade Entries'!$G90="Charity",'Parade Entries'!AC90,"")</f>
        <v/>
      </c>
      <c r="AB89" s="233" t="str">
        <f>IF('Parade Entries'!$G90="Charity",'Parade Entries'!AD90,"")</f>
        <v/>
      </c>
      <c r="AC89" s="233" t="str">
        <f>IF('Parade Entries'!$G90="Charity",'Parade Entries'!AE90,"")</f>
        <v/>
      </c>
      <c r="AD89" s="233" t="str">
        <f>IF('Parade Entries'!$G90="Charity",'Parade Entries'!AF90,"")</f>
        <v/>
      </c>
    </row>
    <row r="90" spans="2:30" ht="18" x14ac:dyDescent="0.25">
      <c r="B90" s="156" t="str">
        <f>IF('Parade Entries'!$G91="Charity",'Parade Entries'!B91,"")</f>
        <v>Illinois Army National Guard Military Funeral Honors</v>
      </c>
      <c r="C90" s="233">
        <f>IF('Parade Entries'!$G91="Charity",'Parade Entries'!E91,"")</f>
        <v>46072</v>
      </c>
      <c r="D90" s="233">
        <f>IF('Parade Entries'!$G91="Charity",'Parade Entries'!F91,"")</f>
        <v>0</v>
      </c>
      <c r="E90" s="233" t="str">
        <f>IF('Parade Entries'!$G91="Charity",'Parade Entries'!G91,"")</f>
        <v>Charity</v>
      </c>
      <c r="F90" s="233" t="str">
        <f>IF('Parade Entries'!$G91="Charity",'Parade Entries'!H91,"")</f>
        <v>Sarah</v>
      </c>
      <c r="G90" s="233" t="str">
        <f>IF('Parade Entries'!$G91="Charity",'Parade Entries'!I91,"")</f>
        <v>Smith</v>
      </c>
      <c r="H90" s="233" t="str">
        <f>IF('Parade Entries'!$G91="Charity",'Parade Entries'!J91,"")</f>
        <v>saraheluse_08@hotmail.com</v>
      </c>
      <c r="I90" s="268">
        <f>IF('Parade Entries'!$G91="Charity",'Parade Entries'!K91,"")</f>
        <v>2173814506</v>
      </c>
      <c r="J90" s="233" t="str">
        <f>IF('Parade Entries'!$G91="Charity",'Parade Entries'!L91,"")</f>
        <v>Our program provides dignified burial honors to all qualifying Army Veterans. We service the entire state of Illinois with the headquarters being located here in our very own city of Springfield at camp Lincoln. My program conducted 2,500 burial services in 2025 alone.</v>
      </c>
      <c r="K90" s="269">
        <f>IF('Parade Entries'!$G91="Charity",'Parade Entries'!M91,"")</f>
        <v>10</v>
      </c>
      <c r="L90" s="233">
        <f>IF('Parade Entries'!$G91="Charity",'Parade Entries'!N91,"")</f>
        <v>0</v>
      </c>
      <c r="M90" s="269" t="str">
        <f>IF('Parade Entries'!$G91="Charity",'Parade Entries'!O91,"")</f>
        <v>No</v>
      </c>
      <c r="N90" s="233" t="str">
        <f>IF('Parade Entries'!$G91="Charity",'Parade Entries'!P91,"")</f>
        <v>Yes</v>
      </c>
      <c r="O90" s="269">
        <f>IF('Parade Entries'!$G91="Charity",'Parade Entries'!Q91,"")</f>
        <v>1</v>
      </c>
      <c r="P90" s="269">
        <f>IF('Parade Entries'!$G91="Charity",'Parade Entries'!R91,"")</f>
        <v>0</v>
      </c>
      <c r="Q90" s="233" t="str">
        <f>IF('Parade Entries'!$G91="Charity",'Parade Entries'!S91,"")</f>
        <v>White truck</v>
      </c>
      <c r="R90" s="233" t="str">
        <f>IF('Parade Entries'!$G91="Charity",'Parade Entries'!T91,"")</f>
        <v>Check</v>
      </c>
      <c r="S90" s="270">
        <f>IF('Parade Entries'!$G91="Charity",'Parade Entries'!U91,"")</f>
        <v>50</v>
      </c>
      <c r="T90" s="270" t="str">
        <f>IF('Parade Entries'!$G91="Charity",'Parade Entries'!W91,"")</f>
        <v/>
      </c>
      <c r="U90" s="270">
        <f>IF('Parade Entries'!$G91="Charity",'Parade Entries'!X91,"")</f>
        <v>0</v>
      </c>
      <c r="V90" s="270">
        <f>IF('Parade Entries'!$G91="Charity",'Parade Entries'!V91,"")</f>
        <v>0</v>
      </c>
      <c r="W90" s="273" t="str">
        <f>IF('Parade Entries'!$G91="Charity",'Parade Entries'!Y91,"")</f>
        <v/>
      </c>
      <c r="X90" s="270">
        <f>IF('Parade Entries'!$G91="Charity",'Parade Entries'!Z91,"")</f>
        <v>0</v>
      </c>
      <c r="Y90" s="273" t="str">
        <f>IF('Parade Entries'!$G91="Charity",'Parade Entries'!AA91,"")</f>
        <v/>
      </c>
      <c r="Z90" s="270">
        <f>IF('Parade Entries'!$G91="Charity",'Parade Entries'!AB91,"")</f>
        <v>0</v>
      </c>
      <c r="AA90" s="273">
        <f>IF('Parade Entries'!$G91="Charity",'Parade Entries'!AC91,"")</f>
        <v>0</v>
      </c>
      <c r="AB90" s="233" t="str">
        <f>IF('Parade Entries'!$G91="Charity",'Parade Entries'!AD91,"")</f>
        <v>Sarah Smith</v>
      </c>
      <c r="AC90" s="233" t="str">
        <f>IF('Parade Entries'!$G91="Charity",'Parade Entries'!AE91,"")</f>
        <v>New Site</v>
      </c>
      <c r="AD90" s="233">
        <f>IF('Parade Entries'!$G91="Charity",'Parade Entries'!AF91,"")</f>
        <v>50</v>
      </c>
    </row>
    <row r="91" spans="2:30" ht="18" x14ac:dyDescent="0.25">
      <c r="B91" s="156" t="str">
        <f>IF('Parade Entries'!$G92="Charity",'Parade Entries'!B92,"")</f>
        <v>Military Families Together</v>
      </c>
      <c r="C91" s="233">
        <f>IF('Parade Entries'!$G92="Charity",'Parade Entries'!E92,"")</f>
        <v>46072</v>
      </c>
      <c r="D91" s="233" t="str">
        <f>IF('Parade Entries'!$G92="Charity",'Parade Entries'!F92,"")</f>
        <v>PAID</v>
      </c>
      <c r="E91" s="233" t="str">
        <f>IF('Parade Entries'!$G92="Charity",'Parade Entries'!G92,"")</f>
        <v>Charity</v>
      </c>
      <c r="F91" s="233" t="str">
        <f>IF('Parade Entries'!$G92="Charity",'Parade Entries'!H92,"")</f>
        <v>Mike</v>
      </c>
      <c r="G91" s="233" t="str">
        <f>IF('Parade Entries'!$G92="Charity",'Parade Entries'!I92,"")</f>
        <v>Pawelczak</v>
      </c>
      <c r="H91" s="233" t="str">
        <f>IF('Parade Entries'!$G92="Charity",'Parade Entries'!J92,"")</f>
        <v>shelly@militaryfamiliestogether.org</v>
      </c>
      <c r="I91" s="268">
        <f>IF('Parade Entries'!$G92="Charity",'Parade Entries'!K92,"")</f>
        <v>2178362085</v>
      </c>
      <c r="J91" s="233" t="str">
        <f>IF('Parade Entries'!$G92="Charity",'Parade Entries'!L92,"")</f>
        <v>MFT is a local, veteran-owned non-profit 501(c)(3) that assists veterans and military families in times of need. Check us out at http://www.militaryfamiliestogether.org or on Facebook for more information.</v>
      </c>
      <c r="K91" s="269">
        <f>IF('Parade Entries'!$G92="Charity",'Parade Entries'!M92,"")</f>
        <v>35</v>
      </c>
      <c r="L91" s="233">
        <f>IF('Parade Entries'!$G92="Charity",'Parade Entries'!N92,"")</f>
        <v>0</v>
      </c>
      <c r="M91" s="269" t="str">
        <f>IF('Parade Entries'!$G92="Charity",'Parade Entries'!O92,"")</f>
        <v>No</v>
      </c>
      <c r="N91" s="233" t="str">
        <f>IF('Parade Entries'!$G92="Charity",'Parade Entries'!P92,"")</f>
        <v>No</v>
      </c>
      <c r="O91" s="269">
        <f>IF('Parade Entries'!$G92="Charity",'Parade Entries'!Q92,"")</f>
        <v>1</v>
      </c>
      <c r="P91" s="269">
        <f>IF('Parade Entries'!$G92="Charity",'Parade Entries'!R92,"")</f>
        <v>1</v>
      </c>
      <c r="Q91" s="233" t="str">
        <f>IF('Parade Entries'!$G92="Charity",'Parade Entries'!S92,"")</f>
        <v>Pick up truck with trailer</v>
      </c>
      <c r="R91" s="233" t="str">
        <f>IF('Parade Entries'!$G92="Charity",'Parade Entries'!T92,"")</f>
        <v>Online - Stripe</v>
      </c>
      <c r="S91" s="270">
        <f>IF('Parade Entries'!$G92="Charity",'Parade Entries'!U92,"")</f>
        <v>50</v>
      </c>
      <c r="T91" s="270">
        <f>IF('Parade Entries'!$G92="Charity",'Parade Entries'!W92,"")</f>
        <v>48.25</v>
      </c>
      <c r="U91" s="270">
        <f>IF('Parade Entries'!$G92="Charity",'Parade Entries'!X92,"")</f>
        <v>0</v>
      </c>
      <c r="V91" s="270">
        <f>IF('Parade Entries'!$G92="Charity",'Parade Entries'!V92,"")</f>
        <v>1.75</v>
      </c>
      <c r="W91" s="273">
        <f>IF('Parade Entries'!$G92="Charity",'Parade Entries'!Y92,"")</f>
        <v>3.5000000000000003E-2</v>
      </c>
      <c r="X91" s="270">
        <f>IF('Parade Entries'!$G92="Charity",'Parade Entries'!Z92,"")</f>
        <v>0</v>
      </c>
      <c r="Y91" s="273" t="str">
        <f>IF('Parade Entries'!$G92="Charity",'Parade Entries'!AA92,"")</f>
        <v/>
      </c>
      <c r="Z91" s="270">
        <f>IF('Parade Entries'!$G92="Charity",'Parade Entries'!AB92,"")</f>
        <v>1.75</v>
      </c>
      <c r="AA91" s="273">
        <f>IF('Parade Entries'!$G92="Charity",'Parade Entries'!AC92,"")</f>
        <v>3.5000000000000003E-2</v>
      </c>
      <c r="AB91" s="233" t="str">
        <f>IF('Parade Entries'!$G92="Charity",'Parade Entries'!AD92,"")</f>
        <v>Mike Pawelczak</v>
      </c>
      <c r="AC91" s="233" t="str">
        <f>IF('Parade Entries'!$G92="Charity",'Parade Entries'!AE92,"")</f>
        <v>New Site</v>
      </c>
      <c r="AD91" s="233" t="str">
        <f>IF('Parade Entries'!$G92="Charity",'Parade Entries'!AF92,"")</f>
        <v/>
      </c>
    </row>
    <row r="92" spans="2:30" ht="18" x14ac:dyDescent="0.25">
      <c r="B92" s="156" t="str">
        <f>IF('Parade Entries'!$G93="Charity",'Parade Entries'!B93,"")</f>
        <v>Girl Scouts of Central Illinois</v>
      </c>
      <c r="C92" s="233">
        <f>IF('Parade Entries'!$G93="Charity",'Parade Entries'!E93,"")</f>
        <v>46072</v>
      </c>
      <c r="D92" s="233" t="str">
        <f>IF('Parade Entries'!$G93="Charity",'Parade Entries'!F93,"")</f>
        <v>PAID</v>
      </c>
      <c r="E92" s="233" t="str">
        <f>IF('Parade Entries'!$G93="Charity",'Parade Entries'!G93,"")</f>
        <v>Charity</v>
      </c>
      <c r="F92" s="233" t="str">
        <f>IF('Parade Entries'!$G93="Charity",'Parade Entries'!H93,"")</f>
        <v>Kelly</v>
      </c>
      <c r="G92" s="233" t="str">
        <f>IF('Parade Entries'!$G93="Charity",'Parade Entries'!I93,"")</f>
        <v>Loftus</v>
      </c>
      <c r="H92" s="233" t="str">
        <f>IF('Parade Entries'!$G93="Charity",'Parade Entries'!J93,"")</f>
        <v>kloftus@girlscouts-gsci.org</v>
      </c>
      <c r="I92" s="268">
        <f>IF('Parade Entries'!$G93="Charity",'Parade Entries'!K93,"")</f>
        <v>6305323139</v>
      </c>
      <c r="J92" s="233" t="str">
        <f>IF('Parade Entries'!$G93="Charity",'Parade Entries'!L93,"")</f>
        <v>Girl Scouts create the world they want to live in and strive to make it better every single day. They explore their strengths, take on new challenges, and can always be themselves, regardless of background or ability. Supported by adult volunteers and mentors right here in our community, as well as millions of alums around the globe, Girl Scouts lead the way as they discover who they are and how they can make the future a brighter place.</v>
      </c>
      <c r="K92" s="269">
        <f>IF('Parade Entries'!$G93="Charity",'Parade Entries'!M93,"")</f>
        <v>25</v>
      </c>
      <c r="L92" s="233">
        <f>IF('Parade Entries'!$G93="Charity",'Parade Entries'!N93,"")</f>
        <v>0</v>
      </c>
      <c r="M92" s="269" t="str">
        <f>IF('Parade Entries'!$G93="Charity",'Parade Entries'!O93,"")</f>
        <v>No</v>
      </c>
      <c r="N92" s="233" t="str">
        <f>IF('Parade Entries'!$G93="Charity",'Parade Entries'!P93,"")</f>
        <v>No</v>
      </c>
      <c r="O92" s="269">
        <f>IF('Parade Entries'!$G93="Charity",'Parade Entries'!Q93,"")</f>
        <v>0</v>
      </c>
      <c r="P92" s="269">
        <f>IF('Parade Entries'!$G93="Charity",'Parade Entries'!R93,"")</f>
        <v>0</v>
      </c>
      <c r="Q92" s="233">
        <f>IF('Parade Entries'!$G93="Charity",'Parade Entries'!S93,"")</f>
        <v>0</v>
      </c>
      <c r="R92" s="233">
        <f>IF('Parade Entries'!$G93="Charity",'Parade Entries'!T93,"")</f>
        <v>0</v>
      </c>
      <c r="S92" s="270">
        <f>IF('Parade Entries'!$G93="Charity",'Parade Entries'!U93,"")</f>
        <v>50</v>
      </c>
      <c r="T92" s="270">
        <f>IF('Parade Entries'!$G93="Charity",'Parade Entries'!W93,"")</f>
        <v>48.25</v>
      </c>
      <c r="U92" s="270">
        <f>IF('Parade Entries'!$G93="Charity",'Parade Entries'!X93,"")</f>
        <v>0</v>
      </c>
      <c r="V92" s="270">
        <f>IF('Parade Entries'!$G93="Charity",'Parade Entries'!V93,"")</f>
        <v>1.75</v>
      </c>
      <c r="W92" s="273">
        <f>IF('Parade Entries'!$G93="Charity",'Parade Entries'!Y93,"")</f>
        <v>3.5000000000000003E-2</v>
      </c>
      <c r="X92" s="270">
        <f>IF('Parade Entries'!$G93="Charity",'Parade Entries'!Z93,"")</f>
        <v>0</v>
      </c>
      <c r="Y92" s="273" t="str">
        <f>IF('Parade Entries'!$G93="Charity",'Parade Entries'!AA93,"")</f>
        <v/>
      </c>
      <c r="Z92" s="270">
        <f>IF('Parade Entries'!$G93="Charity",'Parade Entries'!AB93,"")</f>
        <v>1.75</v>
      </c>
      <c r="AA92" s="273">
        <f>IF('Parade Entries'!$G93="Charity",'Parade Entries'!AC93,"")</f>
        <v>3.5000000000000003E-2</v>
      </c>
      <c r="AB92" s="233" t="str">
        <f>IF('Parade Entries'!$G93="Charity",'Parade Entries'!AD93,"")</f>
        <v>Kelly Loftus</v>
      </c>
      <c r="AC92" s="233" t="str">
        <f>IF('Parade Entries'!$G93="Charity",'Parade Entries'!AE93,"")</f>
        <v>New Site</v>
      </c>
      <c r="AD92" s="233" t="str">
        <f>IF('Parade Entries'!$G93="Charity",'Parade Entries'!AF93,"")</f>
        <v/>
      </c>
    </row>
    <row r="93" spans="2:30" ht="18" x14ac:dyDescent="0.25">
      <c r="B93" s="156" t="str">
        <f>IF('Parade Entries'!$G94="Charity",'Parade Entries'!B94,"")</f>
        <v>Vortex Bus - Abraham Lincoln Council, Scouting America</v>
      </c>
      <c r="C93" s="233">
        <f>IF('Parade Entries'!$G94="Charity",'Parade Entries'!E94,"")</f>
        <v>46073</v>
      </c>
      <c r="D93" s="233" t="str">
        <f>IF('Parade Entries'!$G94="Charity",'Parade Entries'!F94,"")</f>
        <v>Paid</v>
      </c>
      <c r="E93" s="233" t="str">
        <f>IF('Parade Entries'!$G94="Charity",'Parade Entries'!G94,"")</f>
        <v>Charity</v>
      </c>
      <c r="F93" s="233" t="str">
        <f>IF('Parade Entries'!$G94="Charity",'Parade Entries'!H94,"")</f>
        <v>Monika</v>
      </c>
      <c r="G93" s="233" t="str">
        <f>IF('Parade Entries'!$G94="Charity",'Parade Entries'!I94,"")</f>
        <v>Kalemba</v>
      </c>
      <c r="H93" s="233" t="str">
        <f>IF('Parade Entries'!$G94="Charity",'Parade Entries'!J94,"")</f>
        <v>monika.kalembasa@scouting.org</v>
      </c>
      <c r="I93" s="268">
        <f>IF('Parade Entries'!$G94="Charity",'Parade Entries'!K94,"")</f>
        <v>8473541876</v>
      </c>
      <c r="J93" s="233" t="str">
        <f>IF('Parade Entries'!$G94="Charity",'Parade Entries'!L94,"")</f>
        <v>Come and check out the Vortex Bus. It is the Abraham Lincoln Council's STEM Bus! Scouts and the community members can explore hands on STEM fun activities. Scouting America is a youth organization building life skills, physical fitness and character. Come learn, play, and be inspired.</v>
      </c>
      <c r="K93" s="269">
        <f>IF('Parade Entries'!$G94="Charity",'Parade Entries'!M94,"")</f>
        <v>2</v>
      </c>
      <c r="L93" s="233" t="str">
        <f>IF('Parade Entries'!$G94="Charity",'Parade Entries'!N94,"")</f>
        <v>The Vortex Bus will be driven through the parade - it is a small bus approximately 31ft long.</v>
      </c>
      <c r="M93" s="269" t="str">
        <f>IF('Parade Entries'!$G94="Charity",'Parade Entries'!O94,"")</f>
        <v>No</v>
      </c>
      <c r="N93" s="233" t="str">
        <f>IF('Parade Entries'!$G94="Charity",'Parade Entries'!P94,"")</f>
        <v>Yes</v>
      </c>
      <c r="O93" s="269">
        <f>IF('Parade Entries'!$G94="Charity",'Parade Entries'!Q94,"")</f>
        <v>1</v>
      </c>
      <c r="P93" s="269">
        <f>IF('Parade Entries'!$G94="Charity",'Parade Entries'!R94,"")</f>
        <v>0</v>
      </c>
      <c r="Q93" s="233">
        <f>IF('Parade Entries'!$G94="Charity",'Parade Entries'!S94,"")</f>
        <v>0</v>
      </c>
      <c r="R93" s="233" t="str">
        <f>IF('Parade Entries'!$G94="Charity",'Parade Entries'!T94,"")</f>
        <v>Check</v>
      </c>
      <c r="S93" s="270">
        <f>IF('Parade Entries'!$G94="Charity",'Parade Entries'!U94,"")</f>
        <v>50</v>
      </c>
      <c r="T93" s="270">
        <f>IF('Parade Entries'!$G94="Charity",'Parade Entries'!W94,"")</f>
        <v>50</v>
      </c>
      <c r="U93" s="270">
        <f>IF('Parade Entries'!$G94="Charity",'Parade Entries'!X94,"")</f>
        <v>0</v>
      </c>
      <c r="V93" s="270">
        <f>IF('Parade Entries'!$G94="Charity",'Parade Entries'!V94,"")</f>
        <v>0</v>
      </c>
      <c r="W93" s="273" t="str">
        <f>IF('Parade Entries'!$G94="Charity",'Parade Entries'!Y94,"")</f>
        <v/>
      </c>
      <c r="X93" s="270">
        <f>IF('Parade Entries'!$G94="Charity",'Parade Entries'!Z94,"")</f>
        <v>0</v>
      </c>
      <c r="Y93" s="273" t="str">
        <f>IF('Parade Entries'!$G94="Charity",'Parade Entries'!AA94,"")</f>
        <v/>
      </c>
      <c r="Z93" s="270">
        <f>IF('Parade Entries'!$G94="Charity",'Parade Entries'!AB94,"")</f>
        <v>0</v>
      </c>
      <c r="AA93" s="273">
        <f>IF('Parade Entries'!$G94="Charity",'Parade Entries'!AC94,"")</f>
        <v>0</v>
      </c>
      <c r="AB93" s="233" t="str">
        <f>IF('Parade Entries'!$G94="Charity",'Parade Entries'!AD94,"")</f>
        <v>Monika Kalemba</v>
      </c>
      <c r="AC93" s="233" t="str">
        <f>IF('Parade Entries'!$G94="Charity",'Parade Entries'!AE94,"")</f>
        <v>New Site</v>
      </c>
      <c r="AD93" s="233">
        <f>IF('Parade Entries'!$G94="Charity",'Parade Entries'!AF94,"")</f>
        <v>50</v>
      </c>
    </row>
    <row r="94" spans="2:30" ht="18" x14ac:dyDescent="0.25">
      <c r="B94" s="156" t="str">
        <f>IF('Parade Entries'!$G95="Charity",'Parade Entries'!B95,"")</f>
        <v>Illinois Assistive Technology Program</v>
      </c>
      <c r="C94" s="233">
        <f>IF('Parade Entries'!$G95="Charity",'Parade Entries'!E95,"")</f>
        <v>46073</v>
      </c>
      <c r="D94" s="233" t="str">
        <f>IF('Parade Entries'!$G95="Charity",'Parade Entries'!F95,"")</f>
        <v>PAID</v>
      </c>
      <c r="E94" s="233" t="str">
        <f>IF('Parade Entries'!$G95="Charity",'Parade Entries'!G95,"")</f>
        <v>Charity</v>
      </c>
      <c r="F94" s="233" t="str">
        <f>IF('Parade Entries'!$G95="Charity",'Parade Entries'!H95,"")</f>
        <v>Karen</v>
      </c>
      <c r="G94" s="233" t="str">
        <f>IF('Parade Entries'!$G95="Charity",'Parade Entries'!I95,"")</f>
        <v>Birky</v>
      </c>
      <c r="H94" s="233" t="str">
        <f>IF('Parade Entries'!$G95="Charity",'Parade Entries'!J95,"")</f>
        <v>kbirky@iltech.org</v>
      </c>
      <c r="I94" s="268">
        <f>IF('Parade Entries'!$G95="Charity",'Parade Entries'!K95,"")</f>
        <v>3095305496</v>
      </c>
      <c r="J94" s="233" t="str">
        <f>IF('Parade Entries'!$G95="Charity",'Parade Entries'!L95,"")</f>
        <v>The Illinois Assistive Technology Program provides Illinoisans of all ages with disabilities and health conditions greater access to assistive technology devices and services so that they may enhance their independence and participation in all aspects of life. Located at 701 North Walnut street in Springfield, stop in and visit their demonstration center with over 2,000 assistive technology devices and learn more about their many programs.</v>
      </c>
      <c r="K94" s="269">
        <f>IF('Parade Entries'!$G95="Charity",'Parade Entries'!M95,"")</f>
        <v>15</v>
      </c>
      <c r="L94" s="233">
        <f>IF('Parade Entries'!$G95="Charity",'Parade Entries'!N95,"")</f>
        <v>0</v>
      </c>
      <c r="M94" s="269" t="str">
        <f>IF('Parade Entries'!$G95="Charity",'Parade Entries'!O95,"")</f>
        <v>No</v>
      </c>
      <c r="N94" s="233" t="str">
        <f>IF('Parade Entries'!$G95="Charity",'Parade Entries'!P95,"")</f>
        <v>No</v>
      </c>
      <c r="O94" s="269">
        <f>IF('Parade Entries'!$G95="Charity",'Parade Entries'!Q95,"")</f>
        <v>2</v>
      </c>
      <c r="P94" s="269">
        <f>IF('Parade Entries'!$G95="Charity",'Parade Entries'!R95,"")</f>
        <v>0</v>
      </c>
      <c r="Q94" s="233">
        <f>IF('Parade Entries'!$G95="Charity",'Parade Entries'!S95,"")</f>
        <v>0</v>
      </c>
      <c r="R94" s="233" t="str">
        <f>IF('Parade Entries'!$G95="Charity",'Parade Entries'!T95,"")</f>
        <v>Online - Stripe</v>
      </c>
      <c r="S94" s="270">
        <f>IF('Parade Entries'!$G95="Charity",'Parade Entries'!U95,"")</f>
        <v>50</v>
      </c>
      <c r="T94" s="270">
        <f>IF('Parade Entries'!$G95="Charity",'Parade Entries'!W95,"")</f>
        <v>48.25</v>
      </c>
      <c r="U94" s="270">
        <f>IF('Parade Entries'!$G95="Charity",'Parade Entries'!X95,"")</f>
        <v>0</v>
      </c>
      <c r="V94" s="270">
        <f>IF('Parade Entries'!$G95="Charity",'Parade Entries'!V95,"")</f>
        <v>1.75</v>
      </c>
      <c r="W94" s="273">
        <f>IF('Parade Entries'!$G95="Charity",'Parade Entries'!Y95,"")</f>
        <v>3.5000000000000003E-2</v>
      </c>
      <c r="X94" s="270">
        <f>IF('Parade Entries'!$G95="Charity",'Parade Entries'!Z95,"")</f>
        <v>0</v>
      </c>
      <c r="Y94" s="273" t="str">
        <f>IF('Parade Entries'!$G95="Charity",'Parade Entries'!AA95,"")</f>
        <v/>
      </c>
      <c r="Z94" s="270">
        <f>IF('Parade Entries'!$G95="Charity",'Parade Entries'!AB95,"")</f>
        <v>1.75</v>
      </c>
      <c r="AA94" s="273">
        <f>IF('Parade Entries'!$G95="Charity",'Parade Entries'!AC95,"")</f>
        <v>3.5000000000000003E-2</v>
      </c>
      <c r="AB94" s="233" t="str">
        <f>IF('Parade Entries'!$G95="Charity",'Parade Entries'!AD95,"")</f>
        <v>Karen Birky</v>
      </c>
      <c r="AC94" s="233" t="str">
        <f>IF('Parade Entries'!$G95="Charity",'Parade Entries'!AE95,"")</f>
        <v>New Site</v>
      </c>
      <c r="AD94" s="233">
        <f>IF('Parade Entries'!$G95="Charity",'Parade Entries'!AF95,"")</f>
        <v>0</v>
      </c>
    </row>
    <row r="95" spans="2:30" ht="18" x14ac:dyDescent="0.25">
      <c r="B95" s="156" t="str">
        <f>IF('Parade Entries'!$G96="Charity",'Parade Entries'!B96,"")</f>
        <v/>
      </c>
      <c r="C95" s="233" t="str">
        <f>IF('Parade Entries'!$G96="Charity",'Parade Entries'!E96,"")</f>
        <v/>
      </c>
      <c r="D95" s="233" t="str">
        <f>IF('Parade Entries'!$G96="Charity",'Parade Entries'!F96,"")</f>
        <v/>
      </c>
      <c r="E95" s="233" t="str">
        <f>IF('Parade Entries'!$G96="Charity",'Parade Entries'!G96,"")</f>
        <v/>
      </c>
      <c r="F95" s="233" t="str">
        <f>IF('Parade Entries'!$G96="Charity",'Parade Entries'!H96,"")</f>
        <v/>
      </c>
      <c r="G95" s="233" t="str">
        <f>IF('Parade Entries'!$G96="Charity",'Parade Entries'!I96,"")</f>
        <v/>
      </c>
      <c r="H95" s="233" t="str">
        <f>IF('Parade Entries'!$G96="Charity",'Parade Entries'!J96,"")</f>
        <v/>
      </c>
      <c r="I95" s="268" t="str">
        <f>IF('Parade Entries'!$G96="Charity",'Parade Entries'!K96,"")</f>
        <v/>
      </c>
      <c r="J95" s="233" t="str">
        <f>IF('Parade Entries'!$G96="Charity",'Parade Entries'!L96,"")</f>
        <v/>
      </c>
      <c r="K95" s="269" t="str">
        <f>IF('Parade Entries'!$G96="Charity",'Parade Entries'!M96,"")</f>
        <v/>
      </c>
      <c r="L95" s="233" t="str">
        <f>IF('Parade Entries'!$G96="Charity",'Parade Entries'!N96,"")</f>
        <v/>
      </c>
      <c r="M95" s="269" t="str">
        <f>IF('Parade Entries'!$G96="Charity",'Parade Entries'!O96,"")</f>
        <v/>
      </c>
      <c r="N95" s="233" t="str">
        <f>IF('Parade Entries'!$G96="Charity",'Parade Entries'!P96,"")</f>
        <v/>
      </c>
      <c r="O95" s="269" t="str">
        <f>IF('Parade Entries'!$G96="Charity",'Parade Entries'!Q96,"")</f>
        <v/>
      </c>
      <c r="P95" s="269" t="str">
        <f>IF('Parade Entries'!$G96="Charity",'Parade Entries'!R96,"")</f>
        <v/>
      </c>
      <c r="Q95" s="233" t="str">
        <f>IF('Parade Entries'!$G96="Charity",'Parade Entries'!S96,"")</f>
        <v/>
      </c>
      <c r="R95" s="233" t="str">
        <f>IF('Parade Entries'!$G96="Charity",'Parade Entries'!T96,"")</f>
        <v/>
      </c>
      <c r="S95" s="270" t="str">
        <f>IF('Parade Entries'!$G96="Charity",'Parade Entries'!U96,"")</f>
        <v/>
      </c>
      <c r="T95" s="270" t="str">
        <f>IF('Parade Entries'!$G96="Charity",'Parade Entries'!W96,"")</f>
        <v/>
      </c>
      <c r="U95" s="270" t="str">
        <f>IF('Parade Entries'!$G96="Charity",'Parade Entries'!X96,"")</f>
        <v/>
      </c>
      <c r="V95" s="270" t="str">
        <f>IF('Parade Entries'!$G96="Charity",'Parade Entries'!V96,"")</f>
        <v/>
      </c>
      <c r="W95" s="273" t="str">
        <f>IF('Parade Entries'!$G96="Charity",'Parade Entries'!Y96,"")</f>
        <v/>
      </c>
      <c r="X95" s="270" t="str">
        <f>IF('Parade Entries'!$G96="Charity",'Parade Entries'!Z96,"")</f>
        <v/>
      </c>
      <c r="Y95" s="273" t="str">
        <f>IF('Parade Entries'!$G96="Charity",'Parade Entries'!AA96,"")</f>
        <v/>
      </c>
      <c r="Z95" s="270" t="str">
        <f>IF('Parade Entries'!$G96="Charity",'Parade Entries'!AB96,"")</f>
        <v/>
      </c>
      <c r="AA95" s="273" t="str">
        <f>IF('Parade Entries'!$G96="Charity",'Parade Entries'!AC96,"")</f>
        <v/>
      </c>
      <c r="AB95" s="233" t="str">
        <f>IF('Parade Entries'!$G96="Charity",'Parade Entries'!AD96,"")</f>
        <v/>
      </c>
      <c r="AC95" s="233" t="str">
        <f>IF('Parade Entries'!$G96="Charity",'Parade Entries'!AE96,"")</f>
        <v/>
      </c>
      <c r="AD95" s="233" t="str">
        <f>IF('Parade Entries'!$G96="Charity",'Parade Entries'!AF96,"")</f>
        <v/>
      </c>
    </row>
    <row r="96" spans="2:30" ht="18" x14ac:dyDescent="0.25">
      <c r="B96" s="156" t="str">
        <f>IF('Parade Entries'!$G97="Charity",'Parade Entries'!B97,"")</f>
        <v>Prairieland Punishers</v>
      </c>
      <c r="C96" s="233">
        <f>IF('Parade Entries'!$G97="Charity",'Parade Entries'!E97,"")</f>
        <v>46074</v>
      </c>
      <c r="D96" s="233" t="str">
        <f>IF('Parade Entries'!$G97="Charity",'Parade Entries'!F97,"")</f>
        <v>PAID</v>
      </c>
      <c r="E96" s="233" t="str">
        <f>IF('Parade Entries'!$G97="Charity",'Parade Entries'!G97,"")</f>
        <v>Charity</v>
      </c>
      <c r="F96" s="233" t="str">
        <f>IF('Parade Entries'!$G97="Charity",'Parade Entries'!H97,"")</f>
        <v>Jason</v>
      </c>
      <c r="G96" s="233" t="str">
        <f>IF('Parade Entries'!$G97="Charity",'Parade Entries'!I97,"")</f>
        <v>Lindsey</v>
      </c>
      <c r="H96" s="233" t="str">
        <f>IF('Parade Entries'!$G97="Charity",'Parade Entries'!J97,"")</f>
        <v>j.recipie@gmail.com</v>
      </c>
      <c r="I96" s="268">
        <f>IF('Parade Entries'!$G97="Charity",'Parade Entries'!K97,"")</f>
        <v>2179536910</v>
      </c>
      <c r="J96" s="233" t="str">
        <f>IF('Parade Entries'!$G97="Charity",'Parade Entries'!L97,"")</f>
        <v>Prairieland Punishers Roller Derby (PPRD) was established in 2011 to create a competitive, full-contact flat track roller derby team that operates under the official rules and sanctions of the Women’s Flat Track Roller Derby Association (WFTDA). In 2015, PPRD received 501c3 status and became a league member of the WFTDA. The mission of PPRD is to provide an opportunity for people to learn, compete and promote flat track roller derby in Central Illinois. PPRD is an athletic team focused on promoting health, wellness, fitness, training, competition, self-growth, and community outreach. PPRD places a high value on personal character, community involvement and dedication to roller derby.</v>
      </c>
      <c r="K96" s="269">
        <f>IF('Parade Entries'!$G97="Charity",'Parade Entries'!M97,"")</f>
        <v>20</v>
      </c>
      <c r="L96" s="233">
        <f>IF('Parade Entries'!$G97="Charity",'Parade Entries'!N97,"")</f>
        <v>0</v>
      </c>
      <c r="M96" s="269" t="str">
        <f>IF('Parade Entries'!$G97="Charity",'Parade Entries'!O97,"")</f>
        <v>No</v>
      </c>
      <c r="N96" s="233" t="str">
        <f>IF('Parade Entries'!$G97="Charity",'Parade Entries'!P97,"")</f>
        <v>No</v>
      </c>
      <c r="O96" s="269">
        <f>IF('Parade Entries'!$G97="Charity",'Parade Entries'!Q97,"")</f>
        <v>1</v>
      </c>
      <c r="P96" s="269">
        <f>IF('Parade Entries'!$G97="Charity",'Parade Entries'!R97,"")</f>
        <v>0</v>
      </c>
      <c r="Q96" s="233" t="str">
        <f>IF('Parade Entries'!$G97="Charity",'Parade Entries'!S97,"")</f>
        <v>2009 Blue Chevy Colorado</v>
      </c>
      <c r="R96" s="233" t="str">
        <f>IF('Parade Entries'!$G97="Charity",'Parade Entries'!T97,"")</f>
        <v>Check</v>
      </c>
      <c r="S96" s="270">
        <f>IF('Parade Entries'!$G97="Charity",'Parade Entries'!U97,"")</f>
        <v>50</v>
      </c>
      <c r="T96" s="270">
        <f>IF('Parade Entries'!$G97="Charity",'Parade Entries'!W97,"")</f>
        <v>50</v>
      </c>
      <c r="U96" s="270">
        <f>IF('Parade Entries'!$G97="Charity",'Parade Entries'!X97,"")</f>
        <v>0</v>
      </c>
      <c r="V96" s="270">
        <f>IF('Parade Entries'!$G97="Charity",'Parade Entries'!V97,"")</f>
        <v>0</v>
      </c>
      <c r="W96" s="273" t="str">
        <f>IF('Parade Entries'!$G97="Charity",'Parade Entries'!Y97,"")</f>
        <v/>
      </c>
      <c r="X96" s="270">
        <f>IF('Parade Entries'!$G97="Charity",'Parade Entries'!Z97,"")</f>
        <v>0</v>
      </c>
      <c r="Y96" s="273" t="str">
        <f>IF('Parade Entries'!$G97="Charity",'Parade Entries'!AA97,"")</f>
        <v/>
      </c>
      <c r="Z96" s="270">
        <f>IF('Parade Entries'!$G97="Charity",'Parade Entries'!AB97,"")</f>
        <v>0</v>
      </c>
      <c r="AA96" s="273">
        <f>IF('Parade Entries'!$G97="Charity",'Parade Entries'!AC97,"")</f>
        <v>0</v>
      </c>
      <c r="AB96" s="233" t="str">
        <f>IF('Parade Entries'!$G97="Charity",'Parade Entries'!AD97,"")</f>
        <v>Jason Lindsey</v>
      </c>
      <c r="AC96" s="233">
        <f>IF('Parade Entries'!$G97="Charity",'Parade Entries'!AE97,"")</f>
        <v>0</v>
      </c>
      <c r="AD96" s="233">
        <f>IF('Parade Entries'!$G97="Charity",'Parade Entries'!AF97,"")</f>
        <v>50</v>
      </c>
    </row>
    <row r="97" spans="2:30" ht="18" x14ac:dyDescent="0.25">
      <c r="B97" s="156" t="str">
        <f>IF('Parade Entries'!$G98="Charity",'Parade Entries'!B98,"")</f>
        <v/>
      </c>
      <c r="C97" s="233" t="str">
        <f>IF('Parade Entries'!$G98="Charity",'Parade Entries'!E98,"")</f>
        <v/>
      </c>
      <c r="D97" s="233" t="str">
        <f>IF('Parade Entries'!$G98="Charity",'Parade Entries'!F98,"")</f>
        <v/>
      </c>
      <c r="E97" s="233" t="str">
        <f>IF('Parade Entries'!$G98="Charity",'Parade Entries'!G98,"")</f>
        <v/>
      </c>
      <c r="F97" s="233" t="str">
        <f>IF('Parade Entries'!$G98="Charity",'Parade Entries'!H98,"")</f>
        <v/>
      </c>
      <c r="G97" s="233" t="str">
        <f>IF('Parade Entries'!$G98="Charity",'Parade Entries'!I98,"")</f>
        <v/>
      </c>
      <c r="H97" s="233" t="str">
        <f>IF('Parade Entries'!$G98="Charity",'Parade Entries'!J98,"")</f>
        <v/>
      </c>
      <c r="I97" s="268" t="str">
        <f>IF('Parade Entries'!$G98="Charity",'Parade Entries'!K98,"")</f>
        <v/>
      </c>
      <c r="J97" s="233" t="str">
        <f>IF('Parade Entries'!$G98="Charity",'Parade Entries'!L98,"")</f>
        <v/>
      </c>
      <c r="K97" s="269" t="str">
        <f>IF('Parade Entries'!$G98="Charity",'Parade Entries'!M98,"")</f>
        <v/>
      </c>
      <c r="L97" s="233" t="str">
        <f>IF('Parade Entries'!$G98="Charity",'Parade Entries'!N98,"")</f>
        <v/>
      </c>
      <c r="M97" s="269" t="str">
        <f>IF('Parade Entries'!$G98="Charity",'Parade Entries'!O98,"")</f>
        <v/>
      </c>
      <c r="N97" s="233" t="str">
        <f>IF('Parade Entries'!$G98="Charity",'Parade Entries'!P98,"")</f>
        <v/>
      </c>
      <c r="O97" s="269" t="str">
        <f>IF('Parade Entries'!$G98="Charity",'Parade Entries'!Q98,"")</f>
        <v/>
      </c>
      <c r="P97" s="269" t="str">
        <f>IF('Parade Entries'!$G98="Charity",'Parade Entries'!R98,"")</f>
        <v/>
      </c>
      <c r="Q97" s="233" t="str">
        <f>IF('Parade Entries'!$G98="Charity",'Parade Entries'!S98,"")</f>
        <v/>
      </c>
      <c r="R97" s="233" t="str">
        <f>IF('Parade Entries'!$G98="Charity",'Parade Entries'!T98,"")</f>
        <v/>
      </c>
      <c r="S97" s="270" t="str">
        <f>IF('Parade Entries'!$G98="Charity",'Parade Entries'!U98,"")</f>
        <v/>
      </c>
      <c r="T97" s="270" t="str">
        <f>IF('Parade Entries'!$G98="Charity",'Parade Entries'!W98,"")</f>
        <v/>
      </c>
      <c r="U97" s="270" t="str">
        <f>IF('Parade Entries'!$G98="Charity",'Parade Entries'!X98,"")</f>
        <v/>
      </c>
      <c r="V97" s="270" t="str">
        <f>IF('Parade Entries'!$G98="Charity",'Parade Entries'!V98,"")</f>
        <v/>
      </c>
      <c r="W97" s="273" t="str">
        <f>IF('Parade Entries'!$G98="Charity",'Parade Entries'!Y98,"")</f>
        <v/>
      </c>
      <c r="X97" s="270" t="str">
        <f>IF('Parade Entries'!$G98="Charity",'Parade Entries'!Z98,"")</f>
        <v/>
      </c>
      <c r="Y97" s="273" t="str">
        <f>IF('Parade Entries'!$G98="Charity",'Parade Entries'!AA98,"")</f>
        <v/>
      </c>
      <c r="Z97" s="270" t="str">
        <f>IF('Parade Entries'!$G98="Charity",'Parade Entries'!AB98,"")</f>
        <v/>
      </c>
      <c r="AA97" s="273" t="str">
        <f>IF('Parade Entries'!$G98="Charity",'Parade Entries'!AC98,"")</f>
        <v/>
      </c>
      <c r="AB97" s="233" t="str">
        <f>IF('Parade Entries'!$G98="Charity",'Parade Entries'!AD98,"")</f>
        <v/>
      </c>
      <c r="AC97" s="233" t="str">
        <f>IF('Parade Entries'!$G98="Charity",'Parade Entries'!AE98,"")</f>
        <v/>
      </c>
      <c r="AD97" s="233" t="str">
        <f>IF('Parade Entries'!$G98="Charity",'Parade Entries'!AF98,"")</f>
        <v/>
      </c>
    </row>
    <row r="98" spans="2:30" ht="18" x14ac:dyDescent="0.25">
      <c r="B98" s="156" t="str">
        <f>IF('Parade Entries'!$G99="Charity",'Parade Entries'!B99,"")</f>
        <v/>
      </c>
      <c r="C98" s="233" t="str">
        <f>IF('Parade Entries'!$G99="Charity",'Parade Entries'!E99,"")</f>
        <v/>
      </c>
      <c r="D98" s="233" t="str">
        <f>IF('Parade Entries'!$G99="Charity",'Parade Entries'!F99,"")</f>
        <v/>
      </c>
      <c r="E98" s="233" t="str">
        <f>IF('Parade Entries'!$G99="Charity",'Parade Entries'!G99,"")</f>
        <v/>
      </c>
      <c r="F98" s="233" t="str">
        <f>IF('Parade Entries'!$G99="Charity",'Parade Entries'!H99,"")</f>
        <v/>
      </c>
      <c r="G98" s="233" t="str">
        <f>IF('Parade Entries'!$G99="Charity",'Parade Entries'!I99,"")</f>
        <v/>
      </c>
      <c r="H98" s="233" t="str">
        <f>IF('Parade Entries'!$G99="Charity",'Parade Entries'!J99,"")</f>
        <v/>
      </c>
      <c r="I98" s="268" t="str">
        <f>IF('Parade Entries'!$G99="Charity",'Parade Entries'!K99,"")</f>
        <v/>
      </c>
      <c r="J98" s="233" t="str">
        <f>IF('Parade Entries'!$G99="Charity",'Parade Entries'!L99,"")</f>
        <v/>
      </c>
      <c r="K98" s="269" t="str">
        <f>IF('Parade Entries'!$G99="Charity",'Parade Entries'!M99,"")</f>
        <v/>
      </c>
      <c r="L98" s="233" t="str">
        <f>IF('Parade Entries'!$G99="Charity",'Parade Entries'!N99,"")</f>
        <v/>
      </c>
      <c r="M98" s="269" t="str">
        <f>IF('Parade Entries'!$G99="Charity",'Parade Entries'!O99,"")</f>
        <v/>
      </c>
      <c r="N98" s="233" t="str">
        <f>IF('Parade Entries'!$G99="Charity",'Parade Entries'!P99,"")</f>
        <v/>
      </c>
      <c r="O98" s="269" t="str">
        <f>IF('Parade Entries'!$G99="Charity",'Parade Entries'!Q99,"")</f>
        <v/>
      </c>
      <c r="P98" s="269" t="str">
        <f>IF('Parade Entries'!$G99="Charity",'Parade Entries'!R99,"")</f>
        <v/>
      </c>
      <c r="Q98" s="233" t="str">
        <f>IF('Parade Entries'!$G99="Charity",'Parade Entries'!S99,"")</f>
        <v/>
      </c>
      <c r="R98" s="233" t="str">
        <f>IF('Parade Entries'!$G99="Charity",'Parade Entries'!T99,"")</f>
        <v/>
      </c>
      <c r="S98" s="270" t="str">
        <f>IF('Parade Entries'!$G99="Charity",'Parade Entries'!U99,"")</f>
        <v/>
      </c>
      <c r="T98" s="270" t="str">
        <f>IF('Parade Entries'!$G99="Charity",'Parade Entries'!W99,"")</f>
        <v/>
      </c>
      <c r="U98" s="270" t="str">
        <f>IF('Parade Entries'!$G99="Charity",'Parade Entries'!X99,"")</f>
        <v/>
      </c>
      <c r="V98" s="270" t="str">
        <f>IF('Parade Entries'!$G99="Charity",'Parade Entries'!V99,"")</f>
        <v/>
      </c>
      <c r="W98" s="273" t="str">
        <f>IF('Parade Entries'!$G99="Charity",'Parade Entries'!Y99,"")</f>
        <v/>
      </c>
      <c r="X98" s="270" t="str">
        <f>IF('Parade Entries'!$G99="Charity",'Parade Entries'!Z99,"")</f>
        <v/>
      </c>
      <c r="Y98" s="273" t="str">
        <f>IF('Parade Entries'!$G99="Charity",'Parade Entries'!AA99,"")</f>
        <v/>
      </c>
      <c r="Z98" s="270" t="str">
        <f>IF('Parade Entries'!$G99="Charity",'Parade Entries'!AB99,"")</f>
        <v/>
      </c>
      <c r="AA98" s="273" t="str">
        <f>IF('Parade Entries'!$G99="Charity",'Parade Entries'!AC99,"")</f>
        <v/>
      </c>
      <c r="AB98" s="233" t="str">
        <f>IF('Parade Entries'!$G99="Charity",'Parade Entries'!AD99,"")</f>
        <v/>
      </c>
      <c r="AC98" s="233" t="str">
        <f>IF('Parade Entries'!$G99="Charity",'Parade Entries'!AE99,"")</f>
        <v/>
      </c>
      <c r="AD98" s="233" t="str">
        <f>IF('Parade Entries'!$G99="Charity",'Parade Entries'!AF99,"")</f>
        <v/>
      </c>
    </row>
    <row r="99" spans="2:30" ht="18" x14ac:dyDescent="0.25">
      <c r="B99" s="156" t="str">
        <f>IF('Parade Entries'!$G100="Charity",'Parade Entries'!B100,"")</f>
        <v/>
      </c>
      <c r="C99" s="233" t="str">
        <f>IF('Parade Entries'!$G100="Charity",'Parade Entries'!E100,"")</f>
        <v/>
      </c>
      <c r="D99" s="233" t="str">
        <f>IF('Parade Entries'!$G100="Charity",'Parade Entries'!F100,"")</f>
        <v/>
      </c>
      <c r="E99" s="233" t="str">
        <f>IF('Parade Entries'!$G100="Charity",'Parade Entries'!G100,"")</f>
        <v/>
      </c>
      <c r="F99" s="233" t="str">
        <f>IF('Parade Entries'!$G100="Charity",'Parade Entries'!H100,"")</f>
        <v/>
      </c>
      <c r="G99" s="233" t="str">
        <f>IF('Parade Entries'!$G100="Charity",'Parade Entries'!I100,"")</f>
        <v/>
      </c>
      <c r="H99" s="233" t="str">
        <f>IF('Parade Entries'!$G100="Charity",'Parade Entries'!J100,"")</f>
        <v/>
      </c>
      <c r="I99" s="268" t="str">
        <f>IF('Parade Entries'!$G100="Charity",'Parade Entries'!K100,"")</f>
        <v/>
      </c>
      <c r="J99" s="233" t="str">
        <f>IF('Parade Entries'!$G100="Charity",'Parade Entries'!L100,"")</f>
        <v/>
      </c>
      <c r="K99" s="269" t="str">
        <f>IF('Parade Entries'!$G100="Charity",'Parade Entries'!M100,"")</f>
        <v/>
      </c>
      <c r="L99" s="233" t="str">
        <f>IF('Parade Entries'!$G100="Charity",'Parade Entries'!N100,"")</f>
        <v/>
      </c>
      <c r="M99" s="269" t="str">
        <f>IF('Parade Entries'!$G100="Charity",'Parade Entries'!O100,"")</f>
        <v/>
      </c>
      <c r="N99" s="233" t="str">
        <f>IF('Parade Entries'!$G100="Charity",'Parade Entries'!P100,"")</f>
        <v/>
      </c>
      <c r="O99" s="269" t="str">
        <f>IF('Parade Entries'!$G100="Charity",'Parade Entries'!Q100,"")</f>
        <v/>
      </c>
      <c r="P99" s="269" t="str">
        <f>IF('Parade Entries'!$G100="Charity",'Parade Entries'!R100,"")</f>
        <v/>
      </c>
      <c r="Q99" s="233" t="str">
        <f>IF('Parade Entries'!$G100="Charity",'Parade Entries'!S100,"")</f>
        <v/>
      </c>
      <c r="R99" s="233" t="str">
        <f>IF('Parade Entries'!$G100="Charity",'Parade Entries'!T100,"")</f>
        <v/>
      </c>
      <c r="S99" s="270" t="str">
        <f>IF('Parade Entries'!$G100="Charity",'Parade Entries'!U100,"")</f>
        <v/>
      </c>
      <c r="T99" s="270" t="str">
        <f>IF('Parade Entries'!$G100="Charity",'Parade Entries'!W100,"")</f>
        <v/>
      </c>
      <c r="U99" s="270" t="str">
        <f>IF('Parade Entries'!$G100="Charity",'Parade Entries'!X100,"")</f>
        <v/>
      </c>
      <c r="V99" s="270" t="str">
        <f>IF('Parade Entries'!$G100="Charity",'Parade Entries'!V100,"")</f>
        <v/>
      </c>
      <c r="W99" s="273" t="str">
        <f>IF('Parade Entries'!$G100="Charity",'Parade Entries'!Y100,"")</f>
        <v/>
      </c>
      <c r="X99" s="270" t="str">
        <f>IF('Parade Entries'!$G100="Charity",'Parade Entries'!Z100,"")</f>
        <v/>
      </c>
      <c r="Y99" s="273" t="str">
        <f>IF('Parade Entries'!$G100="Charity",'Parade Entries'!AA100,"")</f>
        <v/>
      </c>
      <c r="Z99" s="270" t="str">
        <f>IF('Parade Entries'!$G100="Charity",'Parade Entries'!AB100,"")</f>
        <v/>
      </c>
      <c r="AA99" s="273" t="str">
        <f>IF('Parade Entries'!$G100="Charity",'Parade Entries'!AC100,"")</f>
        <v/>
      </c>
      <c r="AB99" s="233" t="str">
        <f>IF('Parade Entries'!$G100="Charity",'Parade Entries'!AD100,"")</f>
        <v/>
      </c>
      <c r="AC99" s="233" t="str">
        <f>IF('Parade Entries'!$G100="Charity",'Parade Entries'!AE100,"")</f>
        <v/>
      </c>
      <c r="AD99" s="233" t="str">
        <f>IF('Parade Entries'!$G100="Charity",'Parade Entries'!AF100,"")</f>
        <v/>
      </c>
    </row>
    <row r="100" spans="2:30" ht="18" x14ac:dyDescent="0.25">
      <c r="B100" s="156" t="str">
        <f>IF('Parade Entries'!$G101="Charity",'Parade Entries'!B101,"")</f>
        <v/>
      </c>
      <c r="C100" s="233" t="str">
        <f>IF('Parade Entries'!$G101="Charity",'Parade Entries'!E101,"")</f>
        <v/>
      </c>
      <c r="D100" s="233" t="str">
        <f>IF('Parade Entries'!$G101="Charity",'Parade Entries'!F101,"")</f>
        <v/>
      </c>
      <c r="E100" s="233" t="str">
        <f>IF('Parade Entries'!$G101="Charity",'Parade Entries'!G101,"")</f>
        <v/>
      </c>
      <c r="F100" s="233" t="str">
        <f>IF('Parade Entries'!$G101="Charity",'Parade Entries'!H101,"")</f>
        <v/>
      </c>
      <c r="G100" s="233" t="str">
        <f>IF('Parade Entries'!$G101="Charity",'Parade Entries'!I101,"")</f>
        <v/>
      </c>
      <c r="H100" s="233" t="str">
        <f>IF('Parade Entries'!$G101="Charity",'Parade Entries'!J101,"")</f>
        <v/>
      </c>
      <c r="I100" s="268" t="str">
        <f>IF('Parade Entries'!$G101="Charity",'Parade Entries'!K101,"")</f>
        <v/>
      </c>
      <c r="J100" s="233" t="str">
        <f>IF('Parade Entries'!$G101="Charity",'Parade Entries'!L101,"")</f>
        <v/>
      </c>
      <c r="K100" s="269" t="str">
        <f>IF('Parade Entries'!$G101="Charity",'Parade Entries'!M101,"")</f>
        <v/>
      </c>
      <c r="L100" s="233" t="str">
        <f>IF('Parade Entries'!$G101="Charity",'Parade Entries'!N101,"")</f>
        <v/>
      </c>
      <c r="M100" s="269" t="str">
        <f>IF('Parade Entries'!$G101="Charity",'Parade Entries'!O101,"")</f>
        <v/>
      </c>
      <c r="N100" s="233" t="str">
        <f>IF('Parade Entries'!$G101="Charity",'Parade Entries'!P101,"")</f>
        <v/>
      </c>
      <c r="O100" s="269" t="str">
        <f>IF('Parade Entries'!$G101="Charity",'Parade Entries'!Q101,"")</f>
        <v/>
      </c>
      <c r="P100" s="269" t="str">
        <f>IF('Parade Entries'!$G101="Charity",'Parade Entries'!R101,"")</f>
        <v/>
      </c>
      <c r="Q100" s="233" t="str">
        <f>IF('Parade Entries'!$G101="Charity",'Parade Entries'!S101,"")</f>
        <v/>
      </c>
      <c r="R100" s="233" t="str">
        <f>IF('Parade Entries'!$G101="Charity",'Parade Entries'!T101,"")</f>
        <v/>
      </c>
      <c r="S100" s="270" t="str">
        <f>IF('Parade Entries'!$G101="Charity",'Parade Entries'!U101,"")</f>
        <v/>
      </c>
      <c r="T100" s="270" t="str">
        <f>IF('Parade Entries'!$G101="Charity",'Parade Entries'!W101,"")</f>
        <v/>
      </c>
      <c r="U100" s="270" t="str">
        <f>IF('Parade Entries'!$G101="Charity",'Parade Entries'!X101,"")</f>
        <v/>
      </c>
      <c r="V100" s="270" t="str">
        <f>IF('Parade Entries'!$G101="Charity",'Parade Entries'!V101,"")</f>
        <v/>
      </c>
      <c r="W100" s="273" t="str">
        <f>IF('Parade Entries'!$G101="Charity",'Parade Entries'!Y101,"")</f>
        <v/>
      </c>
      <c r="X100" s="270" t="str">
        <f>IF('Parade Entries'!$G101="Charity",'Parade Entries'!Z101,"")</f>
        <v/>
      </c>
      <c r="Y100" s="273" t="str">
        <f>IF('Parade Entries'!$G101="Charity",'Parade Entries'!AA101,"")</f>
        <v/>
      </c>
      <c r="Z100" s="270" t="str">
        <f>IF('Parade Entries'!$G101="Charity",'Parade Entries'!AB101,"")</f>
        <v/>
      </c>
      <c r="AA100" s="273" t="str">
        <f>IF('Parade Entries'!$G101="Charity",'Parade Entries'!AC101,"")</f>
        <v/>
      </c>
      <c r="AB100" s="233" t="str">
        <f>IF('Parade Entries'!$G101="Charity",'Parade Entries'!AD101,"")</f>
        <v/>
      </c>
      <c r="AC100" s="233" t="str">
        <f>IF('Parade Entries'!$G101="Charity",'Parade Entries'!AE101,"")</f>
        <v/>
      </c>
      <c r="AD100" s="233" t="str">
        <f>IF('Parade Entries'!$G101="Charity",'Parade Entries'!AF101,"")</f>
        <v/>
      </c>
    </row>
    <row r="101" spans="2:30" ht="18" x14ac:dyDescent="0.25">
      <c r="B101" s="156" t="str">
        <f>IF('Parade Entries'!$G102="Charity",'Parade Entries'!B102,"")</f>
        <v/>
      </c>
      <c r="C101" s="233" t="str">
        <f>IF('Parade Entries'!$G102="Charity",'Parade Entries'!E102,"")</f>
        <v/>
      </c>
      <c r="D101" s="233" t="str">
        <f>IF('Parade Entries'!$G102="Charity",'Parade Entries'!F102,"")</f>
        <v/>
      </c>
      <c r="E101" s="233" t="str">
        <f>IF('Parade Entries'!$G102="Charity",'Parade Entries'!G102,"")</f>
        <v/>
      </c>
      <c r="F101" s="233" t="str">
        <f>IF('Parade Entries'!$G102="Charity",'Parade Entries'!H102,"")</f>
        <v/>
      </c>
      <c r="G101" s="233" t="str">
        <f>IF('Parade Entries'!$G102="Charity",'Parade Entries'!I102,"")</f>
        <v/>
      </c>
      <c r="H101" s="233" t="str">
        <f>IF('Parade Entries'!$G102="Charity",'Parade Entries'!J102,"")</f>
        <v/>
      </c>
      <c r="I101" s="268" t="str">
        <f>IF('Parade Entries'!$G102="Charity",'Parade Entries'!K102,"")</f>
        <v/>
      </c>
      <c r="J101" s="233" t="str">
        <f>IF('Parade Entries'!$G102="Charity",'Parade Entries'!L102,"")</f>
        <v/>
      </c>
      <c r="K101" s="269" t="str">
        <f>IF('Parade Entries'!$G102="Charity",'Parade Entries'!M102,"")</f>
        <v/>
      </c>
      <c r="L101" s="233" t="str">
        <f>IF('Parade Entries'!$G102="Charity",'Parade Entries'!N102,"")</f>
        <v/>
      </c>
      <c r="M101" s="269" t="str">
        <f>IF('Parade Entries'!$G102="Charity",'Parade Entries'!O102,"")</f>
        <v/>
      </c>
      <c r="N101" s="233" t="str">
        <f>IF('Parade Entries'!$G102="Charity",'Parade Entries'!P102,"")</f>
        <v/>
      </c>
      <c r="O101" s="269" t="str">
        <f>IF('Parade Entries'!$G102="Charity",'Parade Entries'!Q102,"")</f>
        <v/>
      </c>
      <c r="P101" s="269" t="str">
        <f>IF('Parade Entries'!$G102="Charity",'Parade Entries'!R102,"")</f>
        <v/>
      </c>
      <c r="Q101" s="233" t="str">
        <f>IF('Parade Entries'!$G102="Charity",'Parade Entries'!S102,"")</f>
        <v/>
      </c>
      <c r="R101" s="233" t="str">
        <f>IF('Parade Entries'!$G102="Charity",'Parade Entries'!T102,"")</f>
        <v/>
      </c>
      <c r="S101" s="270" t="str">
        <f>IF('Parade Entries'!$G102="Charity",'Parade Entries'!U102,"")</f>
        <v/>
      </c>
      <c r="T101" s="270" t="str">
        <f>IF('Parade Entries'!$G102="Charity",'Parade Entries'!W102,"")</f>
        <v/>
      </c>
      <c r="U101" s="270" t="str">
        <f>IF('Parade Entries'!$G102="Charity",'Parade Entries'!X102,"")</f>
        <v/>
      </c>
      <c r="V101" s="270" t="str">
        <f>IF('Parade Entries'!$G102="Charity",'Parade Entries'!V102,"")</f>
        <v/>
      </c>
      <c r="W101" s="273" t="str">
        <f>IF('Parade Entries'!$G102="Charity",'Parade Entries'!Y102,"")</f>
        <v/>
      </c>
      <c r="X101" s="270" t="str">
        <f>IF('Parade Entries'!$G102="Charity",'Parade Entries'!Z102,"")</f>
        <v/>
      </c>
      <c r="Y101" s="273" t="str">
        <f>IF('Parade Entries'!$G102="Charity",'Parade Entries'!AA102,"")</f>
        <v/>
      </c>
      <c r="Z101" s="270" t="str">
        <f>IF('Parade Entries'!$G102="Charity",'Parade Entries'!AB102,"")</f>
        <v/>
      </c>
      <c r="AA101" s="273" t="str">
        <f>IF('Parade Entries'!$G102="Charity",'Parade Entries'!AC102,"")</f>
        <v/>
      </c>
      <c r="AB101" s="233" t="str">
        <f>IF('Parade Entries'!$G102="Charity",'Parade Entries'!AD102,"")</f>
        <v/>
      </c>
      <c r="AC101" s="233" t="str">
        <f>IF('Parade Entries'!$G102="Charity",'Parade Entries'!AE102,"")</f>
        <v/>
      </c>
      <c r="AD101" s="233" t="str">
        <f>IF('Parade Entries'!$G102="Charity",'Parade Entries'!AF102,"")</f>
        <v/>
      </c>
    </row>
    <row r="102" spans="2:30" ht="18" x14ac:dyDescent="0.25">
      <c r="B102" s="156" t="str">
        <f>IF('Parade Entries'!$G103="Charity",'Parade Entries'!B103,"")</f>
        <v/>
      </c>
      <c r="C102" s="233" t="str">
        <f>IF('Parade Entries'!$G103="Charity",'Parade Entries'!E103,"")</f>
        <v/>
      </c>
      <c r="D102" s="233" t="str">
        <f>IF('Parade Entries'!$G103="Charity",'Parade Entries'!F103,"")</f>
        <v/>
      </c>
      <c r="E102" s="233" t="str">
        <f>IF('Parade Entries'!$G103="Charity",'Parade Entries'!G103,"")</f>
        <v/>
      </c>
      <c r="F102" s="233" t="str">
        <f>IF('Parade Entries'!$G103="Charity",'Parade Entries'!H103,"")</f>
        <v/>
      </c>
      <c r="G102" s="233" t="str">
        <f>IF('Parade Entries'!$G103="Charity",'Parade Entries'!I103,"")</f>
        <v/>
      </c>
      <c r="H102" s="233" t="str">
        <f>IF('Parade Entries'!$G103="Charity",'Parade Entries'!J103,"")</f>
        <v/>
      </c>
      <c r="I102" s="268" t="str">
        <f>IF('Parade Entries'!$G103="Charity",'Parade Entries'!K103,"")</f>
        <v/>
      </c>
      <c r="J102" s="233" t="str">
        <f>IF('Parade Entries'!$G103="Charity",'Parade Entries'!L103,"")</f>
        <v/>
      </c>
      <c r="K102" s="269" t="str">
        <f>IF('Parade Entries'!$G103="Charity",'Parade Entries'!M103,"")</f>
        <v/>
      </c>
      <c r="L102" s="233" t="str">
        <f>IF('Parade Entries'!$G103="Charity",'Parade Entries'!N103,"")</f>
        <v/>
      </c>
      <c r="M102" s="269" t="str">
        <f>IF('Parade Entries'!$G103="Charity",'Parade Entries'!O103,"")</f>
        <v/>
      </c>
      <c r="N102" s="233" t="str">
        <f>IF('Parade Entries'!$G103="Charity",'Parade Entries'!P103,"")</f>
        <v/>
      </c>
      <c r="O102" s="269" t="str">
        <f>IF('Parade Entries'!$G103="Charity",'Parade Entries'!Q103,"")</f>
        <v/>
      </c>
      <c r="P102" s="269" t="str">
        <f>IF('Parade Entries'!$G103="Charity",'Parade Entries'!R103,"")</f>
        <v/>
      </c>
      <c r="Q102" s="233" t="str">
        <f>IF('Parade Entries'!$G103="Charity",'Parade Entries'!S103,"")</f>
        <v/>
      </c>
      <c r="R102" s="233" t="str">
        <f>IF('Parade Entries'!$G103="Charity",'Parade Entries'!T103,"")</f>
        <v/>
      </c>
      <c r="S102" s="270" t="str">
        <f>IF('Parade Entries'!$G103="Charity",'Parade Entries'!U103,"")</f>
        <v/>
      </c>
      <c r="T102" s="270" t="str">
        <f>IF('Parade Entries'!$G103="Charity",'Parade Entries'!W103,"")</f>
        <v/>
      </c>
      <c r="U102" s="270" t="str">
        <f>IF('Parade Entries'!$G103="Charity",'Parade Entries'!X103,"")</f>
        <v/>
      </c>
      <c r="V102" s="270" t="str">
        <f>IF('Parade Entries'!$G103="Charity",'Parade Entries'!V103,"")</f>
        <v/>
      </c>
      <c r="W102" s="273" t="str">
        <f>IF('Parade Entries'!$G103="Charity",'Parade Entries'!Y103,"")</f>
        <v/>
      </c>
      <c r="X102" s="270" t="str">
        <f>IF('Parade Entries'!$G103="Charity",'Parade Entries'!Z103,"")</f>
        <v/>
      </c>
      <c r="Y102" s="273" t="str">
        <f>IF('Parade Entries'!$G103="Charity",'Parade Entries'!AA103,"")</f>
        <v/>
      </c>
      <c r="Z102" s="270" t="str">
        <f>IF('Parade Entries'!$G103="Charity",'Parade Entries'!AB103,"")</f>
        <v/>
      </c>
      <c r="AA102" s="273" t="str">
        <f>IF('Parade Entries'!$G103="Charity",'Parade Entries'!AC103,"")</f>
        <v/>
      </c>
      <c r="AB102" s="233" t="str">
        <f>IF('Parade Entries'!$G103="Charity",'Parade Entries'!AD103,"")</f>
        <v/>
      </c>
      <c r="AC102" s="233" t="str">
        <f>IF('Parade Entries'!$G103="Charity",'Parade Entries'!AE103,"")</f>
        <v/>
      </c>
      <c r="AD102" s="233" t="str">
        <f>IF('Parade Entries'!$G103="Charity",'Parade Entries'!AF103,"")</f>
        <v/>
      </c>
    </row>
    <row r="103" spans="2:30" ht="18" x14ac:dyDescent="0.25">
      <c r="B103" s="156" t="str">
        <f>IF('Parade Entries'!$G104="Charity",'Parade Entries'!B104,"")</f>
        <v/>
      </c>
      <c r="C103" s="233" t="str">
        <f>IF('Parade Entries'!$G104="Charity",'Parade Entries'!E104,"")</f>
        <v/>
      </c>
      <c r="D103" s="233" t="str">
        <f>IF('Parade Entries'!$G104="Charity",'Parade Entries'!F104,"")</f>
        <v/>
      </c>
      <c r="E103" s="233" t="str">
        <f>IF('Parade Entries'!$G104="Charity",'Parade Entries'!G104,"")</f>
        <v/>
      </c>
      <c r="F103" s="233" t="str">
        <f>IF('Parade Entries'!$G104="Charity",'Parade Entries'!H104,"")</f>
        <v/>
      </c>
      <c r="G103" s="233" t="str">
        <f>IF('Parade Entries'!$G104="Charity",'Parade Entries'!I104,"")</f>
        <v/>
      </c>
      <c r="H103" s="233" t="str">
        <f>IF('Parade Entries'!$G104="Charity",'Parade Entries'!J104,"")</f>
        <v/>
      </c>
      <c r="I103" s="268" t="str">
        <f>IF('Parade Entries'!$G104="Charity",'Parade Entries'!K104,"")</f>
        <v/>
      </c>
      <c r="J103" s="233" t="str">
        <f>IF('Parade Entries'!$G104="Charity",'Parade Entries'!L104,"")</f>
        <v/>
      </c>
      <c r="K103" s="269" t="str">
        <f>IF('Parade Entries'!$G104="Charity",'Parade Entries'!M104,"")</f>
        <v/>
      </c>
      <c r="L103" s="233" t="str">
        <f>IF('Parade Entries'!$G104="Charity",'Parade Entries'!N104,"")</f>
        <v/>
      </c>
      <c r="M103" s="269" t="str">
        <f>IF('Parade Entries'!$G104="Charity",'Parade Entries'!O104,"")</f>
        <v/>
      </c>
      <c r="N103" s="233" t="str">
        <f>IF('Parade Entries'!$G104="Charity",'Parade Entries'!P104,"")</f>
        <v/>
      </c>
      <c r="O103" s="269" t="str">
        <f>IF('Parade Entries'!$G104="Charity",'Parade Entries'!Q104,"")</f>
        <v/>
      </c>
      <c r="P103" s="269" t="str">
        <f>IF('Parade Entries'!$G104="Charity",'Parade Entries'!R104,"")</f>
        <v/>
      </c>
      <c r="Q103" s="233" t="str">
        <f>IF('Parade Entries'!$G104="Charity",'Parade Entries'!S104,"")</f>
        <v/>
      </c>
      <c r="R103" s="233" t="str">
        <f>IF('Parade Entries'!$G104="Charity",'Parade Entries'!T104,"")</f>
        <v/>
      </c>
      <c r="S103" s="270" t="str">
        <f>IF('Parade Entries'!$G104="Charity",'Parade Entries'!U104,"")</f>
        <v/>
      </c>
      <c r="T103" s="270" t="str">
        <f>IF('Parade Entries'!$G104="Charity",'Parade Entries'!W104,"")</f>
        <v/>
      </c>
      <c r="U103" s="270" t="str">
        <f>IF('Parade Entries'!$G104="Charity",'Parade Entries'!X104,"")</f>
        <v/>
      </c>
      <c r="V103" s="270" t="str">
        <f>IF('Parade Entries'!$G104="Charity",'Parade Entries'!V104,"")</f>
        <v/>
      </c>
      <c r="W103" s="273" t="str">
        <f>IF('Parade Entries'!$G104="Charity",'Parade Entries'!Y104,"")</f>
        <v/>
      </c>
      <c r="X103" s="270" t="str">
        <f>IF('Parade Entries'!$G104="Charity",'Parade Entries'!Z104,"")</f>
        <v/>
      </c>
      <c r="Y103" s="273" t="str">
        <f>IF('Parade Entries'!$G104="Charity",'Parade Entries'!AA104,"")</f>
        <v/>
      </c>
      <c r="Z103" s="270" t="str">
        <f>IF('Parade Entries'!$G104="Charity",'Parade Entries'!AB104,"")</f>
        <v/>
      </c>
      <c r="AA103" s="273" t="str">
        <f>IF('Parade Entries'!$G104="Charity",'Parade Entries'!AC104,"")</f>
        <v/>
      </c>
      <c r="AB103" s="233" t="str">
        <f>IF('Parade Entries'!$G104="Charity",'Parade Entries'!AD104,"")</f>
        <v/>
      </c>
      <c r="AC103" s="233" t="str">
        <f>IF('Parade Entries'!$G104="Charity",'Parade Entries'!AE104,"")</f>
        <v/>
      </c>
      <c r="AD103" s="233" t="str">
        <f>IF('Parade Entries'!$G104="Charity",'Parade Entries'!AF104,"")</f>
        <v/>
      </c>
    </row>
    <row r="104" spans="2:30" ht="18" x14ac:dyDescent="0.25">
      <c r="B104" s="156" t="str">
        <f>IF('Parade Entries'!$G105="Charity",'Parade Entries'!B105,"")</f>
        <v/>
      </c>
      <c r="C104" s="233" t="str">
        <f>IF('Parade Entries'!$G105="Charity",'Parade Entries'!E105,"")</f>
        <v/>
      </c>
      <c r="D104" s="233" t="str">
        <f>IF('Parade Entries'!$G105="Charity",'Parade Entries'!F105,"")</f>
        <v/>
      </c>
      <c r="E104" s="233" t="str">
        <f>IF('Parade Entries'!$G105="Charity",'Parade Entries'!G105,"")</f>
        <v/>
      </c>
      <c r="F104" s="233" t="str">
        <f>IF('Parade Entries'!$G105="Charity",'Parade Entries'!H105,"")</f>
        <v/>
      </c>
      <c r="G104" s="233" t="str">
        <f>IF('Parade Entries'!$G105="Charity",'Parade Entries'!I105,"")</f>
        <v/>
      </c>
      <c r="H104" s="233" t="str">
        <f>IF('Parade Entries'!$G105="Charity",'Parade Entries'!J105,"")</f>
        <v/>
      </c>
      <c r="I104" s="268" t="str">
        <f>IF('Parade Entries'!$G105="Charity",'Parade Entries'!K105,"")</f>
        <v/>
      </c>
      <c r="J104" s="233" t="str">
        <f>IF('Parade Entries'!$G105="Charity",'Parade Entries'!L105,"")</f>
        <v/>
      </c>
      <c r="K104" s="269" t="str">
        <f>IF('Parade Entries'!$G105="Charity",'Parade Entries'!M105,"")</f>
        <v/>
      </c>
      <c r="L104" s="233" t="str">
        <f>IF('Parade Entries'!$G105="Charity",'Parade Entries'!N105,"")</f>
        <v/>
      </c>
      <c r="M104" s="269" t="str">
        <f>IF('Parade Entries'!$G105="Charity",'Parade Entries'!O105,"")</f>
        <v/>
      </c>
      <c r="N104" s="233" t="str">
        <f>IF('Parade Entries'!$G105="Charity",'Parade Entries'!P105,"")</f>
        <v/>
      </c>
      <c r="O104" s="269" t="str">
        <f>IF('Parade Entries'!$G105="Charity",'Parade Entries'!Q105,"")</f>
        <v/>
      </c>
      <c r="P104" s="269" t="str">
        <f>IF('Parade Entries'!$G105="Charity",'Parade Entries'!R105,"")</f>
        <v/>
      </c>
      <c r="Q104" s="233" t="str">
        <f>IF('Parade Entries'!$G105="Charity",'Parade Entries'!S105,"")</f>
        <v/>
      </c>
      <c r="R104" s="233" t="str">
        <f>IF('Parade Entries'!$G105="Charity",'Parade Entries'!T105,"")</f>
        <v/>
      </c>
      <c r="S104" s="270" t="str">
        <f>IF('Parade Entries'!$G105="Charity",'Parade Entries'!U105,"")</f>
        <v/>
      </c>
      <c r="T104" s="270" t="str">
        <f>IF('Parade Entries'!$G105="Charity",'Parade Entries'!W105,"")</f>
        <v/>
      </c>
      <c r="U104" s="270" t="str">
        <f>IF('Parade Entries'!$G105="Charity",'Parade Entries'!X105,"")</f>
        <v/>
      </c>
      <c r="V104" s="270" t="str">
        <f>IF('Parade Entries'!$G105="Charity",'Parade Entries'!V105,"")</f>
        <v/>
      </c>
      <c r="W104" s="273" t="str">
        <f>IF('Parade Entries'!$G105="Charity",'Parade Entries'!Y105,"")</f>
        <v/>
      </c>
      <c r="X104" s="270" t="str">
        <f>IF('Parade Entries'!$G105="Charity",'Parade Entries'!Z105,"")</f>
        <v/>
      </c>
      <c r="Y104" s="273" t="str">
        <f>IF('Parade Entries'!$G105="Charity",'Parade Entries'!AA105,"")</f>
        <v/>
      </c>
      <c r="Z104" s="270" t="str">
        <f>IF('Parade Entries'!$G105="Charity",'Parade Entries'!AB105,"")</f>
        <v/>
      </c>
      <c r="AA104" s="273" t="str">
        <f>IF('Parade Entries'!$G105="Charity",'Parade Entries'!AC105,"")</f>
        <v/>
      </c>
      <c r="AB104" s="233" t="str">
        <f>IF('Parade Entries'!$G105="Charity",'Parade Entries'!AD105,"")</f>
        <v/>
      </c>
      <c r="AC104" s="233" t="str">
        <f>IF('Parade Entries'!$G105="Charity",'Parade Entries'!AE105,"")</f>
        <v/>
      </c>
      <c r="AD104" s="233" t="str">
        <f>IF('Parade Entries'!$G105="Charity",'Parade Entries'!AF105,"")</f>
        <v/>
      </c>
    </row>
    <row r="105" spans="2:30" ht="18" x14ac:dyDescent="0.25">
      <c r="B105" s="156" t="str">
        <f>IF('Parade Entries'!$G106="Charity",'Parade Entries'!B106,"")</f>
        <v/>
      </c>
      <c r="C105" s="233" t="str">
        <f>IF('Parade Entries'!$G106="Charity",'Parade Entries'!E106,"")</f>
        <v/>
      </c>
      <c r="D105" s="233" t="str">
        <f>IF('Parade Entries'!$G106="Charity",'Parade Entries'!F106,"")</f>
        <v/>
      </c>
      <c r="E105" s="233" t="str">
        <f>IF('Parade Entries'!$G106="Charity",'Parade Entries'!G106,"")</f>
        <v/>
      </c>
      <c r="F105" s="233" t="str">
        <f>IF('Parade Entries'!$G106="Charity",'Parade Entries'!H106,"")</f>
        <v/>
      </c>
      <c r="G105" s="233" t="str">
        <f>IF('Parade Entries'!$G106="Charity",'Parade Entries'!I106,"")</f>
        <v/>
      </c>
      <c r="H105" s="233" t="str">
        <f>IF('Parade Entries'!$G106="Charity",'Parade Entries'!J106,"")</f>
        <v/>
      </c>
      <c r="I105" s="268" t="str">
        <f>IF('Parade Entries'!$G106="Charity",'Parade Entries'!K106,"")</f>
        <v/>
      </c>
      <c r="J105" s="233" t="str">
        <f>IF('Parade Entries'!$G106="Charity",'Parade Entries'!L106,"")</f>
        <v/>
      </c>
      <c r="K105" s="269" t="str">
        <f>IF('Parade Entries'!$G106="Charity",'Parade Entries'!M106,"")</f>
        <v/>
      </c>
      <c r="L105" s="233" t="str">
        <f>IF('Parade Entries'!$G106="Charity",'Parade Entries'!N106,"")</f>
        <v/>
      </c>
      <c r="M105" s="269" t="str">
        <f>IF('Parade Entries'!$G106="Charity",'Parade Entries'!O106,"")</f>
        <v/>
      </c>
      <c r="N105" s="233" t="str">
        <f>IF('Parade Entries'!$G106="Charity",'Parade Entries'!P106,"")</f>
        <v/>
      </c>
      <c r="O105" s="269" t="str">
        <f>IF('Parade Entries'!$G106="Charity",'Parade Entries'!Q106,"")</f>
        <v/>
      </c>
      <c r="P105" s="269" t="str">
        <f>IF('Parade Entries'!$G106="Charity",'Parade Entries'!R106,"")</f>
        <v/>
      </c>
      <c r="Q105" s="233" t="str">
        <f>IF('Parade Entries'!$G106="Charity",'Parade Entries'!S106,"")</f>
        <v/>
      </c>
      <c r="R105" s="233" t="str">
        <f>IF('Parade Entries'!$G106="Charity",'Parade Entries'!T106,"")</f>
        <v/>
      </c>
      <c r="S105" s="270" t="str">
        <f>IF('Parade Entries'!$G106="Charity",'Parade Entries'!U106,"")</f>
        <v/>
      </c>
      <c r="T105" s="270" t="str">
        <f>IF('Parade Entries'!$G106="Charity",'Parade Entries'!W106,"")</f>
        <v/>
      </c>
      <c r="U105" s="270" t="str">
        <f>IF('Parade Entries'!$G106="Charity",'Parade Entries'!X106,"")</f>
        <v/>
      </c>
      <c r="V105" s="270" t="str">
        <f>IF('Parade Entries'!$G106="Charity",'Parade Entries'!V106,"")</f>
        <v/>
      </c>
      <c r="W105" s="273" t="str">
        <f>IF('Parade Entries'!$G106="Charity",'Parade Entries'!Y106,"")</f>
        <v/>
      </c>
      <c r="X105" s="270" t="str">
        <f>IF('Parade Entries'!$G106="Charity",'Parade Entries'!Z106,"")</f>
        <v/>
      </c>
      <c r="Y105" s="273" t="str">
        <f>IF('Parade Entries'!$G106="Charity",'Parade Entries'!AA106,"")</f>
        <v/>
      </c>
      <c r="Z105" s="270" t="str">
        <f>IF('Parade Entries'!$G106="Charity",'Parade Entries'!AB106,"")</f>
        <v/>
      </c>
      <c r="AA105" s="273" t="str">
        <f>IF('Parade Entries'!$G106="Charity",'Parade Entries'!AC106,"")</f>
        <v/>
      </c>
      <c r="AB105" s="233" t="str">
        <f>IF('Parade Entries'!$G106="Charity",'Parade Entries'!AD106,"")</f>
        <v/>
      </c>
      <c r="AC105" s="233" t="str">
        <f>IF('Parade Entries'!$G106="Charity",'Parade Entries'!AE106,"")</f>
        <v/>
      </c>
      <c r="AD105" s="233" t="str">
        <f>IF('Parade Entries'!$G106="Charity",'Parade Entries'!AF106,"")</f>
        <v/>
      </c>
    </row>
    <row r="106" spans="2:30" ht="18" x14ac:dyDescent="0.25">
      <c r="B106" s="156" t="str">
        <f>IF('Parade Entries'!$G107="Charity",'Parade Entries'!B107,"")</f>
        <v/>
      </c>
      <c r="C106" s="233" t="str">
        <f>IF('Parade Entries'!$G107="Charity",'Parade Entries'!E107,"")</f>
        <v/>
      </c>
      <c r="D106" s="233" t="str">
        <f>IF('Parade Entries'!$G107="Charity",'Parade Entries'!F107,"")</f>
        <v/>
      </c>
      <c r="E106" s="233" t="str">
        <f>IF('Parade Entries'!$G107="Charity",'Parade Entries'!G107,"")</f>
        <v/>
      </c>
      <c r="F106" s="233" t="str">
        <f>IF('Parade Entries'!$G107="Charity",'Parade Entries'!H107,"")</f>
        <v/>
      </c>
      <c r="G106" s="233" t="str">
        <f>IF('Parade Entries'!$G107="Charity",'Parade Entries'!I107,"")</f>
        <v/>
      </c>
      <c r="H106" s="233" t="str">
        <f>IF('Parade Entries'!$G107="Charity",'Parade Entries'!J107,"")</f>
        <v/>
      </c>
      <c r="I106" s="268" t="str">
        <f>IF('Parade Entries'!$G107="Charity",'Parade Entries'!K107,"")</f>
        <v/>
      </c>
      <c r="J106" s="233" t="str">
        <f>IF('Parade Entries'!$G107="Charity",'Parade Entries'!L107,"")</f>
        <v/>
      </c>
      <c r="K106" s="269" t="str">
        <f>IF('Parade Entries'!$G107="Charity",'Parade Entries'!M107,"")</f>
        <v/>
      </c>
      <c r="L106" s="233" t="str">
        <f>IF('Parade Entries'!$G107="Charity",'Parade Entries'!N107,"")</f>
        <v/>
      </c>
      <c r="M106" s="269" t="str">
        <f>IF('Parade Entries'!$G107="Charity",'Parade Entries'!O107,"")</f>
        <v/>
      </c>
      <c r="N106" s="233" t="str">
        <f>IF('Parade Entries'!$G107="Charity",'Parade Entries'!P107,"")</f>
        <v/>
      </c>
      <c r="O106" s="269" t="str">
        <f>IF('Parade Entries'!$G107="Charity",'Parade Entries'!Q107,"")</f>
        <v/>
      </c>
      <c r="P106" s="269" t="str">
        <f>IF('Parade Entries'!$G107="Charity",'Parade Entries'!R107,"")</f>
        <v/>
      </c>
      <c r="Q106" s="233" t="str">
        <f>IF('Parade Entries'!$G107="Charity",'Parade Entries'!S107,"")</f>
        <v/>
      </c>
      <c r="R106" s="233" t="str">
        <f>IF('Parade Entries'!$G107="Charity",'Parade Entries'!T107,"")</f>
        <v/>
      </c>
      <c r="S106" s="270" t="str">
        <f>IF('Parade Entries'!$G107="Charity",'Parade Entries'!U107,"")</f>
        <v/>
      </c>
      <c r="T106" s="270" t="str">
        <f>IF('Parade Entries'!$G107="Charity",'Parade Entries'!W107,"")</f>
        <v/>
      </c>
      <c r="U106" s="270" t="str">
        <f>IF('Parade Entries'!$G107="Charity",'Parade Entries'!X107,"")</f>
        <v/>
      </c>
      <c r="V106" s="270" t="str">
        <f>IF('Parade Entries'!$G107="Charity",'Parade Entries'!V107,"")</f>
        <v/>
      </c>
      <c r="W106" s="273" t="str">
        <f>IF('Parade Entries'!$G107="Charity",'Parade Entries'!Y107,"")</f>
        <v/>
      </c>
      <c r="X106" s="270" t="str">
        <f>IF('Parade Entries'!$G107="Charity",'Parade Entries'!Z107,"")</f>
        <v/>
      </c>
      <c r="Y106" s="273" t="str">
        <f>IF('Parade Entries'!$G107="Charity",'Parade Entries'!AA107,"")</f>
        <v/>
      </c>
      <c r="Z106" s="270" t="str">
        <f>IF('Parade Entries'!$G107="Charity",'Parade Entries'!AB107,"")</f>
        <v/>
      </c>
      <c r="AA106" s="273" t="str">
        <f>IF('Parade Entries'!$G107="Charity",'Parade Entries'!AC107,"")</f>
        <v/>
      </c>
      <c r="AB106" s="233" t="str">
        <f>IF('Parade Entries'!$G107="Charity",'Parade Entries'!AD107,"")</f>
        <v/>
      </c>
      <c r="AC106" s="233" t="str">
        <f>IF('Parade Entries'!$G107="Charity",'Parade Entries'!AE107,"")</f>
        <v/>
      </c>
      <c r="AD106" s="233" t="str">
        <f>IF('Parade Entries'!$G107="Charity",'Parade Entries'!AF107,"")</f>
        <v/>
      </c>
    </row>
    <row r="107" spans="2:30" ht="18" x14ac:dyDescent="0.25">
      <c r="B107" s="156" t="str">
        <f>IF('Parade Entries'!$G108="Charity",'Parade Entries'!B108,"")</f>
        <v/>
      </c>
      <c r="C107" s="233" t="str">
        <f>IF('Parade Entries'!$G108="Charity",'Parade Entries'!E108,"")</f>
        <v/>
      </c>
      <c r="D107" s="233" t="str">
        <f>IF('Parade Entries'!$G108="Charity",'Parade Entries'!F108,"")</f>
        <v/>
      </c>
      <c r="E107" s="233" t="str">
        <f>IF('Parade Entries'!$G108="Charity",'Parade Entries'!G108,"")</f>
        <v/>
      </c>
      <c r="F107" s="233" t="str">
        <f>IF('Parade Entries'!$G108="Charity",'Parade Entries'!H108,"")</f>
        <v/>
      </c>
      <c r="G107" s="233" t="str">
        <f>IF('Parade Entries'!$G108="Charity",'Parade Entries'!I108,"")</f>
        <v/>
      </c>
      <c r="H107" s="233" t="str">
        <f>IF('Parade Entries'!$G108="Charity",'Parade Entries'!J108,"")</f>
        <v/>
      </c>
      <c r="I107" s="268" t="str">
        <f>IF('Parade Entries'!$G108="Charity",'Parade Entries'!K108,"")</f>
        <v/>
      </c>
      <c r="J107" s="233" t="str">
        <f>IF('Parade Entries'!$G108="Charity",'Parade Entries'!L108,"")</f>
        <v/>
      </c>
      <c r="K107" s="269" t="str">
        <f>IF('Parade Entries'!$G108="Charity",'Parade Entries'!M108,"")</f>
        <v/>
      </c>
      <c r="L107" s="233" t="str">
        <f>IF('Parade Entries'!$G108="Charity",'Parade Entries'!N108,"")</f>
        <v/>
      </c>
      <c r="M107" s="269" t="str">
        <f>IF('Parade Entries'!$G108="Charity",'Parade Entries'!O108,"")</f>
        <v/>
      </c>
      <c r="N107" s="233" t="str">
        <f>IF('Parade Entries'!$G108="Charity",'Parade Entries'!P108,"")</f>
        <v/>
      </c>
      <c r="O107" s="269" t="str">
        <f>IF('Parade Entries'!$G108="Charity",'Parade Entries'!Q108,"")</f>
        <v/>
      </c>
      <c r="P107" s="269" t="str">
        <f>IF('Parade Entries'!$G108="Charity",'Parade Entries'!R108,"")</f>
        <v/>
      </c>
      <c r="Q107" s="233" t="str">
        <f>IF('Parade Entries'!$G108="Charity",'Parade Entries'!S108,"")</f>
        <v/>
      </c>
      <c r="R107" s="233" t="str">
        <f>IF('Parade Entries'!$G108="Charity",'Parade Entries'!T108,"")</f>
        <v/>
      </c>
      <c r="S107" s="270" t="str">
        <f>IF('Parade Entries'!$G108="Charity",'Parade Entries'!U108,"")</f>
        <v/>
      </c>
      <c r="T107" s="270" t="str">
        <f>IF('Parade Entries'!$G108="Charity",'Parade Entries'!W108,"")</f>
        <v/>
      </c>
      <c r="U107" s="270" t="str">
        <f>IF('Parade Entries'!$G108="Charity",'Parade Entries'!X108,"")</f>
        <v/>
      </c>
      <c r="V107" s="270" t="str">
        <f>IF('Parade Entries'!$G108="Charity",'Parade Entries'!V108,"")</f>
        <v/>
      </c>
      <c r="W107" s="273" t="str">
        <f>IF('Parade Entries'!$G108="Charity",'Parade Entries'!Y108,"")</f>
        <v/>
      </c>
      <c r="X107" s="270" t="str">
        <f>IF('Parade Entries'!$G108="Charity",'Parade Entries'!Z108,"")</f>
        <v/>
      </c>
      <c r="Y107" s="273" t="str">
        <f>IF('Parade Entries'!$G108="Charity",'Parade Entries'!AA108,"")</f>
        <v/>
      </c>
      <c r="Z107" s="270" t="str">
        <f>IF('Parade Entries'!$G108="Charity",'Parade Entries'!AB108,"")</f>
        <v/>
      </c>
      <c r="AA107" s="273" t="str">
        <f>IF('Parade Entries'!$G108="Charity",'Parade Entries'!AC108,"")</f>
        <v/>
      </c>
      <c r="AB107" s="233" t="str">
        <f>IF('Parade Entries'!$G108="Charity",'Parade Entries'!AD108,"")</f>
        <v/>
      </c>
      <c r="AC107" s="233" t="str">
        <f>IF('Parade Entries'!$G108="Charity",'Parade Entries'!AE108,"")</f>
        <v/>
      </c>
      <c r="AD107" s="233" t="str">
        <f>IF('Parade Entries'!$G108="Charity",'Parade Entries'!AF108,"")</f>
        <v/>
      </c>
    </row>
    <row r="108" spans="2:30" ht="18" x14ac:dyDescent="0.25">
      <c r="B108" s="156" t="str">
        <f>IF('Parade Entries'!$G109="Charity",'Parade Entries'!B109,"")</f>
        <v>Asbury United Methodist Church</v>
      </c>
      <c r="C108" s="233">
        <f>IF('Parade Entries'!$G109="Charity",'Parade Entries'!E109,"")</f>
        <v>46079</v>
      </c>
      <c r="D108" s="233" t="str">
        <f>IF('Parade Entries'!$G109="Charity",'Parade Entries'!F109,"")</f>
        <v>PAID</v>
      </c>
      <c r="E108" s="233" t="str">
        <f>IF('Parade Entries'!$G109="Charity",'Parade Entries'!G109,"")</f>
        <v>Charity</v>
      </c>
      <c r="F108" s="233" t="str">
        <f>IF('Parade Entries'!$G109="Charity",'Parade Entries'!H109,"")</f>
        <v>Steve</v>
      </c>
      <c r="G108" s="233" t="str">
        <f>IF('Parade Entries'!$G109="Charity",'Parade Entries'!I109,"")</f>
        <v>Lakin</v>
      </c>
      <c r="H108" s="233" t="str">
        <f>IF('Parade Entries'!$G109="Charity",'Parade Entries'!J109,"")</f>
        <v>None given</v>
      </c>
      <c r="I108" s="268">
        <f>IF('Parade Entries'!$G109="Charity",'Parade Entries'!K109,"")</f>
        <v>2176527866</v>
      </c>
      <c r="J108" s="233" t="str">
        <f>IF('Parade Entries'!$G109="Charity",'Parade Entries'!L109,"")</f>
        <v xml:space="preserve">Asbury united methodist church of Springifeld, IL founded the Asbury's Children's Supper Hour Asbury’s Children’s Supper Hour in 1983. They fed the neighborhood children and share the gospel, and help grow that program to become its own ministry that still reaches out today. Thank you to members of the Asbury United Methodist Church for stepping up to create that initial Children’s Supper Hour!  </v>
      </c>
      <c r="K108" s="269">
        <f>IF('Parade Entries'!$G109="Charity",'Parade Entries'!M109,"")</f>
        <v>10</v>
      </c>
      <c r="L108" s="233" t="str">
        <f>IF('Parade Entries'!$G109="Charity",'Parade Entries'!N109,"")</f>
        <v>Phone number leaves voice mail, they call back</v>
      </c>
      <c r="M108" s="269" t="str">
        <f>IF('Parade Entries'!$G109="Charity",'Parade Entries'!O109,"")</f>
        <v>No</v>
      </c>
      <c r="N108" s="233" t="str">
        <f>IF('Parade Entries'!$G109="Charity",'Parade Entries'!P109,"")</f>
        <v>No</v>
      </c>
      <c r="O108" s="269">
        <f>IF('Parade Entries'!$G109="Charity",'Parade Entries'!Q109,"")</f>
        <v>1</v>
      </c>
      <c r="P108" s="269">
        <f>IF('Parade Entries'!$G109="Charity",'Parade Entries'!R109,"")</f>
        <v>1</v>
      </c>
      <c r="Q108" s="233" t="str">
        <f>IF('Parade Entries'!$G109="Charity",'Parade Entries'!S109,"")</f>
        <v>SUV and trailer</v>
      </c>
      <c r="R108" s="233" t="str">
        <f>IF('Parade Entries'!$G109="Charity",'Parade Entries'!T109,"")</f>
        <v>Cash</v>
      </c>
      <c r="S108" s="270">
        <f>IF('Parade Entries'!$G109="Charity",'Parade Entries'!U109,"")</f>
        <v>50</v>
      </c>
      <c r="T108" s="270">
        <f>IF('Parade Entries'!$G109="Charity",'Parade Entries'!W109,"")</f>
        <v>50</v>
      </c>
      <c r="U108" s="270">
        <f>IF('Parade Entries'!$G109="Charity",'Parade Entries'!X109,"")</f>
        <v>0</v>
      </c>
      <c r="V108" s="270">
        <f>IF('Parade Entries'!$G109="Charity",'Parade Entries'!V109,"")</f>
        <v>0</v>
      </c>
      <c r="W108" s="273" t="str">
        <f>IF('Parade Entries'!$G109="Charity",'Parade Entries'!Y109,"")</f>
        <v/>
      </c>
      <c r="X108" s="270">
        <f>IF('Parade Entries'!$G109="Charity",'Parade Entries'!Z109,"")</f>
        <v>0</v>
      </c>
      <c r="Y108" s="273" t="str">
        <f>IF('Parade Entries'!$G109="Charity",'Parade Entries'!AA109,"")</f>
        <v/>
      </c>
      <c r="Z108" s="270">
        <f>IF('Parade Entries'!$G109="Charity",'Parade Entries'!AB109,"")</f>
        <v>0</v>
      </c>
      <c r="AA108" s="273">
        <f>IF('Parade Entries'!$G109="Charity",'Parade Entries'!AC109,"")</f>
        <v>0</v>
      </c>
      <c r="AB108" s="233" t="str">
        <f>IF('Parade Entries'!$G109="Charity",'Parade Entries'!AD109,"")</f>
        <v>Steve Lakin</v>
      </c>
      <c r="AC108" s="233" t="str">
        <f>IF('Parade Entries'!$G109="Charity",'Parade Entries'!AE109,"")</f>
        <v>In person</v>
      </c>
      <c r="AD108" s="233">
        <f>IF('Parade Entries'!$G109="Charity",'Parade Entries'!AF109,"")</f>
        <v>0</v>
      </c>
    </row>
    <row r="109" spans="2:30" ht="18" x14ac:dyDescent="0.25">
      <c r="B109" s="156" t="str">
        <f>IF('Parade Entries'!$G110="Charity",'Parade Entries'!B110,"")</f>
        <v>AFSCME Local 2600</v>
      </c>
      <c r="C109" s="233">
        <f>IF('Parade Entries'!$G110="Charity",'Parade Entries'!E110,"")</f>
        <v>46080</v>
      </c>
      <c r="D109" s="233" t="str">
        <f>IF('Parade Entries'!$G110="Charity",'Parade Entries'!F110,"")</f>
        <v>PAID</v>
      </c>
      <c r="E109" s="233" t="str">
        <f>IF('Parade Entries'!$G110="Charity",'Parade Entries'!G110,"")</f>
        <v>Charity</v>
      </c>
      <c r="F109" s="233" t="str">
        <f>IF('Parade Entries'!$G110="Charity",'Parade Entries'!H110,"")</f>
        <v>Katie</v>
      </c>
      <c r="G109" s="233" t="str">
        <f>IF('Parade Entries'!$G110="Charity",'Parade Entries'!I110,"")</f>
        <v>Farrance</v>
      </c>
      <c r="H109" s="233">
        <f>IF('Parade Entries'!$G110="Charity",'Parade Entries'!J110,"")</f>
        <v>0</v>
      </c>
      <c r="I109" s="268">
        <f>IF('Parade Entries'!$G110="Charity",'Parade Entries'!K110,"")</f>
        <v>2177532600</v>
      </c>
      <c r="J109" s="233" t="str">
        <f>IF('Parade Entries'!$G110="Charity",'Parade Entries'!L110,"")</f>
        <v>A union for State Employees</v>
      </c>
      <c r="K109" s="269">
        <f>IF('Parade Entries'!$G110="Charity",'Parade Entries'!M110,"")</f>
        <v>0</v>
      </c>
      <c r="L109" s="233">
        <f>IF('Parade Entries'!$G110="Charity",'Parade Entries'!N110,"")</f>
        <v>0</v>
      </c>
      <c r="M109" s="269" t="str">
        <f>IF('Parade Entries'!$G110="Charity",'Parade Entries'!O110,"")</f>
        <v>No</v>
      </c>
      <c r="N109" s="233" t="str">
        <f>IF('Parade Entries'!$G110="Charity",'Parade Entries'!P110,"")</f>
        <v>No</v>
      </c>
      <c r="O109" s="269">
        <f>IF('Parade Entries'!$G110="Charity",'Parade Entries'!Q110,"")</f>
        <v>3</v>
      </c>
      <c r="P109" s="269">
        <f>IF('Parade Entries'!$G110="Charity",'Parade Entries'!R110,"")</f>
        <v>0</v>
      </c>
      <c r="Q109" s="233" t="str">
        <f>IF('Parade Entries'!$G110="Charity",'Parade Entries'!S110,"")</f>
        <v>SUV's</v>
      </c>
      <c r="R109" s="233" t="str">
        <f>IF('Parade Entries'!$G110="Charity",'Parade Entries'!T110,"")</f>
        <v>Online - Stripe</v>
      </c>
      <c r="S109" s="270">
        <f>IF('Parade Entries'!$G110="Charity",'Parade Entries'!U110,"")</f>
        <v>75</v>
      </c>
      <c r="T109" s="270">
        <f>IF('Parade Entries'!$G110="Charity",'Parade Entries'!W110,"")</f>
        <v>72.52</v>
      </c>
      <c r="U109" s="270">
        <f>IF('Parade Entries'!$G110="Charity",'Parade Entries'!X110,"")</f>
        <v>0</v>
      </c>
      <c r="V109" s="270">
        <f>IF('Parade Entries'!$G110="Charity",'Parade Entries'!V110,"")</f>
        <v>2.48</v>
      </c>
      <c r="W109" s="273">
        <f>IF('Parade Entries'!$G110="Charity",'Parade Entries'!Y110,"")</f>
        <v>3.3066666666666668E-2</v>
      </c>
      <c r="X109" s="270">
        <f>IF('Parade Entries'!$G110="Charity",'Parade Entries'!Z110,"")</f>
        <v>0</v>
      </c>
      <c r="Y109" s="273" t="str">
        <f>IF('Parade Entries'!$G110="Charity",'Parade Entries'!AA110,"")</f>
        <v/>
      </c>
      <c r="Z109" s="270">
        <f>IF('Parade Entries'!$G110="Charity",'Parade Entries'!AB110,"")</f>
        <v>2.48</v>
      </c>
      <c r="AA109" s="273">
        <f>IF('Parade Entries'!$G110="Charity",'Parade Entries'!AC110,"")</f>
        <v>3.3066666666666668E-2</v>
      </c>
      <c r="AB109" s="233" t="str">
        <f>IF('Parade Entries'!$G110="Charity",'Parade Entries'!AD110,"")</f>
        <v>Katie Farrance</v>
      </c>
      <c r="AC109" s="233" t="str">
        <f>IF('Parade Entries'!$G110="Charity",'Parade Entries'!AE110,"")</f>
        <v>New Site</v>
      </c>
      <c r="AD109" s="233">
        <f>IF('Parade Entries'!$G110="Charity",'Parade Entries'!AF110,"")</f>
        <v>0</v>
      </c>
    </row>
    <row r="110" spans="2:30" ht="18" x14ac:dyDescent="0.25">
      <c r="B110" s="156" t="str">
        <f>IF('Parade Entries'!$G111="Charity",'Parade Entries'!B111,"")</f>
        <v/>
      </c>
      <c r="C110" s="233" t="str">
        <f>IF('Parade Entries'!$G111="Charity",'Parade Entries'!E111,"")</f>
        <v/>
      </c>
      <c r="D110" s="233" t="str">
        <f>IF('Parade Entries'!$G111="Charity",'Parade Entries'!F111,"")</f>
        <v/>
      </c>
      <c r="E110" s="233" t="str">
        <f>IF('Parade Entries'!$G111="Charity",'Parade Entries'!G111,"")</f>
        <v/>
      </c>
      <c r="F110" s="233" t="str">
        <f>IF('Parade Entries'!$G111="Charity",'Parade Entries'!H111,"")</f>
        <v/>
      </c>
      <c r="G110" s="233" t="str">
        <f>IF('Parade Entries'!$G111="Charity",'Parade Entries'!I111,"")</f>
        <v/>
      </c>
      <c r="H110" s="233" t="str">
        <f>IF('Parade Entries'!$G111="Charity",'Parade Entries'!J111,"")</f>
        <v/>
      </c>
      <c r="I110" s="268" t="str">
        <f>IF('Parade Entries'!$G111="Charity",'Parade Entries'!K111,"")</f>
        <v/>
      </c>
      <c r="J110" s="233" t="str">
        <f>IF('Parade Entries'!$G111="Charity",'Parade Entries'!L111,"")</f>
        <v/>
      </c>
      <c r="K110" s="269" t="str">
        <f>IF('Parade Entries'!$G111="Charity",'Parade Entries'!M111,"")</f>
        <v/>
      </c>
      <c r="L110" s="233" t="str">
        <f>IF('Parade Entries'!$G111="Charity",'Parade Entries'!N111,"")</f>
        <v/>
      </c>
      <c r="M110" s="269" t="str">
        <f>IF('Parade Entries'!$G111="Charity",'Parade Entries'!O111,"")</f>
        <v/>
      </c>
      <c r="N110" s="233" t="str">
        <f>IF('Parade Entries'!$G111="Charity",'Parade Entries'!P111,"")</f>
        <v/>
      </c>
      <c r="O110" s="269" t="str">
        <f>IF('Parade Entries'!$G111="Charity",'Parade Entries'!Q111,"")</f>
        <v/>
      </c>
      <c r="P110" s="269" t="str">
        <f>IF('Parade Entries'!$G111="Charity",'Parade Entries'!R111,"")</f>
        <v/>
      </c>
      <c r="Q110" s="233" t="str">
        <f>IF('Parade Entries'!$G111="Charity",'Parade Entries'!S111,"")</f>
        <v/>
      </c>
      <c r="R110" s="233" t="str">
        <f>IF('Parade Entries'!$G111="Charity",'Parade Entries'!T111,"")</f>
        <v/>
      </c>
      <c r="S110" s="270" t="str">
        <f>IF('Parade Entries'!$G111="Charity",'Parade Entries'!U111,"")</f>
        <v/>
      </c>
      <c r="T110" s="270" t="str">
        <f>IF('Parade Entries'!$G111="Charity",'Parade Entries'!W111,"")</f>
        <v/>
      </c>
      <c r="U110" s="270" t="str">
        <f>IF('Parade Entries'!$G111="Charity",'Parade Entries'!X111,"")</f>
        <v/>
      </c>
      <c r="V110" s="270" t="str">
        <f>IF('Parade Entries'!$G111="Charity",'Parade Entries'!V111,"")</f>
        <v/>
      </c>
      <c r="W110" s="273" t="str">
        <f>IF('Parade Entries'!$G111="Charity",'Parade Entries'!Y111,"")</f>
        <v/>
      </c>
      <c r="X110" s="270" t="str">
        <f>IF('Parade Entries'!$G111="Charity",'Parade Entries'!Z111,"")</f>
        <v/>
      </c>
      <c r="Y110" s="273" t="str">
        <f>IF('Parade Entries'!$G111="Charity",'Parade Entries'!AA111,"")</f>
        <v/>
      </c>
      <c r="Z110" s="270" t="str">
        <f>IF('Parade Entries'!$G111="Charity",'Parade Entries'!AB111,"")</f>
        <v/>
      </c>
      <c r="AA110" s="273" t="str">
        <f>IF('Parade Entries'!$G111="Charity",'Parade Entries'!AC111,"")</f>
        <v/>
      </c>
      <c r="AB110" s="233" t="str">
        <f>IF('Parade Entries'!$G111="Charity",'Parade Entries'!AD111,"")</f>
        <v/>
      </c>
      <c r="AC110" s="233" t="str">
        <f>IF('Parade Entries'!$G111="Charity",'Parade Entries'!AE111,"")</f>
        <v/>
      </c>
      <c r="AD110" s="233" t="str">
        <f>IF('Parade Entries'!$G111="Charity",'Parade Entries'!AF111,"")</f>
        <v/>
      </c>
    </row>
    <row r="111" spans="2:30" ht="18" x14ac:dyDescent="0.25">
      <c r="B111" s="156" t="str">
        <f>IF('Parade Entries'!$G112="Charity",'Parade Entries'!B112,"")</f>
        <v/>
      </c>
      <c r="C111" s="233" t="str">
        <f>IF('Parade Entries'!$G112="Charity",'Parade Entries'!E112,"")</f>
        <v/>
      </c>
      <c r="D111" s="233" t="str">
        <f>IF('Parade Entries'!$G112="Charity",'Parade Entries'!F112,"")</f>
        <v/>
      </c>
      <c r="E111" s="233" t="str">
        <f>IF('Parade Entries'!$G112="Charity",'Parade Entries'!G112,"")</f>
        <v/>
      </c>
      <c r="F111" s="233" t="str">
        <f>IF('Parade Entries'!$G112="Charity",'Parade Entries'!H112,"")</f>
        <v/>
      </c>
      <c r="G111" s="233" t="str">
        <f>IF('Parade Entries'!$G112="Charity",'Parade Entries'!I112,"")</f>
        <v/>
      </c>
      <c r="H111" s="233" t="str">
        <f>IF('Parade Entries'!$G112="Charity",'Parade Entries'!J112,"")</f>
        <v/>
      </c>
      <c r="I111" s="268" t="str">
        <f>IF('Parade Entries'!$G112="Charity",'Parade Entries'!K112,"")</f>
        <v/>
      </c>
      <c r="J111" s="233" t="str">
        <f>IF('Parade Entries'!$G112="Charity",'Parade Entries'!L112,"")</f>
        <v/>
      </c>
      <c r="K111" s="269" t="str">
        <f>IF('Parade Entries'!$G112="Charity",'Parade Entries'!M112,"")</f>
        <v/>
      </c>
      <c r="L111" s="233" t="str">
        <f>IF('Parade Entries'!$G112="Charity",'Parade Entries'!N112,"")</f>
        <v/>
      </c>
      <c r="M111" s="269" t="str">
        <f>IF('Parade Entries'!$G112="Charity",'Parade Entries'!O112,"")</f>
        <v/>
      </c>
      <c r="N111" s="233" t="str">
        <f>IF('Parade Entries'!$G112="Charity",'Parade Entries'!P112,"")</f>
        <v/>
      </c>
      <c r="O111" s="269" t="str">
        <f>IF('Parade Entries'!$G112="Charity",'Parade Entries'!Q112,"")</f>
        <v/>
      </c>
      <c r="P111" s="269" t="str">
        <f>IF('Parade Entries'!$G112="Charity",'Parade Entries'!R112,"")</f>
        <v/>
      </c>
      <c r="Q111" s="233" t="str">
        <f>IF('Parade Entries'!$G112="Charity",'Parade Entries'!S112,"")</f>
        <v/>
      </c>
      <c r="R111" s="233" t="str">
        <f>IF('Parade Entries'!$G112="Charity",'Parade Entries'!T112,"")</f>
        <v/>
      </c>
      <c r="S111" s="270" t="str">
        <f>IF('Parade Entries'!$G112="Charity",'Parade Entries'!U112,"")</f>
        <v/>
      </c>
      <c r="T111" s="270" t="str">
        <f>IF('Parade Entries'!$G112="Charity",'Parade Entries'!W112,"")</f>
        <v/>
      </c>
      <c r="U111" s="270" t="str">
        <f>IF('Parade Entries'!$G112="Charity",'Parade Entries'!X112,"")</f>
        <v/>
      </c>
      <c r="V111" s="270" t="str">
        <f>IF('Parade Entries'!$G112="Charity",'Parade Entries'!V112,"")</f>
        <v/>
      </c>
      <c r="W111" s="273" t="str">
        <f>IF('Parade Entries'!$G112="Charity",'Parade Entries'!Y112,"")</f>
        <v/>
      </c>
      <c r="X111" s="270" t="str">
        <f>IF('Parade Entries'!$G112="Charity",'Parade Entries'!Z112,"")</f>
        <v/>
      </c>
      <c r="Y111" s="273" t="str">
        <f>IF('Parade Entries'!$G112="Charity",'Parade Entries'!AA112,"")</f>
        <v/>
      </c>
      <c r="Z111" s="270" t="str">
        <f>IF('Parade Entries'!$G112="Charity",'Parade Entries'!AB112,"")</f>
        <v/>
      </c>
      <c r="AA111" s="273" t="str">
        <f>IF('Parade Entries'!$G112="Charity",'Parade Entries'!AC112,"")</f>
        <v/>
      </c>
      <c r="AB111" s="233" t="str">
        <f>IF('Parade Entries'!$G112="Charity",'Parade Entries'!AD112,"")</f>
        <v/>
      </c>
      <c r="AC111" s="233" t="str">
        <f>IF('Parade Entries'!$G112="Charity",'Parade Entries'!AE112,"")</f>
        <v/>
      </c>
      <c r="AD111" s="233" t="str">
        <f>IF('Parade Entries'!$G112="Charity",'Parade Entries'!AF112,"")</f>
        <v/>
      </c>
    </row>
    <row r="112" spans="2:30" ht="18" x14ac:dyDescent="0.25">
      <c r="B112" s="156" t="str">
        <f>IF('Parade Entries'!$G113="Charity",'Parade Entries'!B113,"")</f>
        <v/>
      </c>
      <c r="C112" s="233" t="str">
        <f>IF('Parade Entries'!$G113="Charity",'Parade Entries'!E113,"")</f>
        <v/>
      </c>
      <c r="D112" s="233" t="str">
        <f>IF('Parade Entries'!$G113="Charity",'Parade Entries'!F113,"")</f>
        <v/>
      </c>
      <c r="E112" s="233" t="str">
        <f>IF('Parade Entries'!$G113="Charity",'Parade Entries'!G113,"")</f>
        <v/>
      </c>
      <c r="F112" s="233" t="str">
        <f>IF('Parade Entries'!$G113="Charity",'Parade Entries'!H113,"")</f>
        <v/>
      </c>
      <c r="G112" s="233" t="str">
        <f>IF('Parade Entries'!$G113="Charity",'Parade Entries'!I113,"")</f>
        <v/>
      </c>
      <c r="H112" s="233" t="str">
        <f>IF('Parade Entries'!$G113="Charity",'Parade Entries'!J113,"")</f>
        <v/>
      </c>
      <c r="I112" s="268" t="str">
        <f>IF('Parade Entries'!$G113="Charity",'Parade Entries'!K113,"")</f>
        <v/>
      </c>
      <c r="J112" s="233" t="str">
        <f>IF('Parade Entries'!$G113="Charity",'Parade Entries'!L113,"")</f>
        <v/>
      </c>
      <c r="K112" s="269" t="str">
        <f>IF('Parade Entries'!$G113="Charity",'Parade Entries'!M113,"")</f>
        <v/>
      </c>
      <c r="L112" s="233" t="str">
        <f>IF('Parade Entries'!$G113="Charity",'Parade Entries'!N113,"")</f>
        <v/>
      </c>
      <c r="M112" s="269" t="str">
        <f>IF('Parade Entries'!$G113="Charity",'Parade Entries'!O113,"")</f>
        <v/>
      </c>
      <c r="N112" s="233" t="str">
        <f>IF('Parade Entries'!$G113="Charity",'Parade Entries'!P113,"")</f>
        <v/>
      </c>
      <c r="O112" s="269" t="str">
        <f>IF('Parade Entries'!$G113="Charity",'Parade Entries'!Q113,"")</f>
        <v/>
      </c>
      <c r="P112" s="269" t="str">
        <f>IF('Parade Entries'!$G113="Charity",'Parade Entries'!R113,"")</f>
        <v/>
      </c>
      <c r="Q112" s="233" t="str">
        <f>IF('Parade Entries'!$G113="Charity",'Parade Entries'!S113,"")</f>
        <v/>
      </c>
      <c r="R112" s="233" t="str">
        <f>IF('Parade Entries'!$G113="Charity",'Parade Entries'!T113,"")</f>
        <v/>
      </c>
      <c r="S112" s="270" t="str">
        <f>IF('Parade Entries'!$G113="Charity",'Parade Entries'!U113,"")</f>
        <v/>
      </c>
      <c r="T112" s="270" t="str">
        <f>IF('Parade Entries'!$G113="Charity",'Parade Entries'!W113,"")</f>
        <v/>
      </c>
      <c r="U112" s="270" t="str">
        <f>IF('Parade Entries'!$G113="Charity",'Parade Entries'!X113,"")</f>
        <v/>
      </c>
      <c r="V112" s="270" t="str">
        <f>IF('Parade Entries'!$G113="Charity",'Parade Entries'!V113,"")</f>
        <v/>
      </c>
      <c r="W112" s="273" t="str">
        <f>IF('Parade Entries'!$G113="Charity",'Parade Entries'!Y113,"")</f>
        <v/>
      </c>
      <c r="X112" s="270" t="str">
        <f>IF('Parade Entries'!$G113="Charity",'Parade Entries'!Z113,"")</f>
        <v/>
      </c>
      <c r="Y112" s="273" t="str">
        <f>IF('Parade Entries'!$G113="Charity",'Parade Entries'!AA113,"")</f>
        <v/>
      </c>
      <c r="Z112" s="270" t="str">
        <f>IF('Parade Entries'!$G113="Charity",'Parade Entries'!AB113,"")</f>
        <v/>
      </c>
      <c r="AA112" s="273" t="str">
        <f>IF('Parade Entries'!$G113="Charity",'Parade Entries'!AC113,"")</f>
        <v/>
      </c>
      <c r="AB112" s="233" t="str">
        <f>IF('Parade Entries'!$G113="Charity",'Parade Entries'!AD113,"")</f>
        <v/>
      </c>
      <c r="AC112" s="233" t="str">
        <f>IF('Parade Entries'!$G113="Charity",'Parade Entries'!AE113,"")</f>
        <v/>
      </c>
      <c r="AD112" s="233" t="str">
        <f>IF('Parade Entries'!$G113="Charity",'Parade Entries'!AF113,"")</f>
        <v/>
      </c>
    </row>
    <row r="113" spans="1:30" ht="18" x14ac:dyDescent="0.25">
      <c r="B113" s="156" t="str">
        <f>IF('Parade Entries'!$G114="Charity",'Parade Entries'!B114,"")</f>
        <v/>
      </c>
      <c r="C113" s="233" t="str">
        <f>IF('Parade Entries'!$G114="Charity",'Parade Entries'!E114,"")</f>
        <v/>
      </c>
      <c r="D113" s="233" t="str">
        <f>IF('Parade Entries'!$G114="Charity",'Parade Entries'!F114,"")</f>
        <v/>
      </c>
      <c r="E113" s="233" t="str">
        <f>IF('Parade Entries'!$G114="Charity",'Parade Entries'!G114,"")</f>
        <v/>
      </c>
      <c r="F113" s="233" t="str">
        <f>IF('Parade Entries'!$G114="Charity",'Parade Entries'!H114,"")</f>
        <v/>
      </c>
      <c r="G113" s="233" t="str">
        <f>IF('Parade Entries'!$G114="Charity",'Parade Entries'!I114,"")</f>
        <v/>
      </c>
      <c r="H113" s="233" t="str">
        <f>IF('Parade Entries'!$G114="Charity",'Parade Entries'!J114,"")</f>
        <v/>
      </c>
      <c r="I113" s="268" t="str">
        <f>IF('Parade Entries'!$G114="Charity",'Parade Entries'!K114,"")</f>
        <v/>
      </c>
      <c r="J113" s="233" t="str">
        <f>IF('Parade Entries'!$G114="Charity",'Parade Entries'!L114,"")</f>
        <v/>
      </c>
      <c r="K113" s="269" t="str">
        <f>IF('Parade Entries'!$G114="Charity",'Parade Entries'!M114,"")</f>
        <v/>
      </c>
      <c r="L113" s="233" t="str">
        <f>IF('Parade Entries'!$G114="Charity",'Parade Entries'!N114,"")</f>
        <v/>
      </c>
      <c r="M113" s="269" t="str">
        <f>IF('Parade Entries'!$G114="Charity",'Parade Entries'!O114,"")</f>
        <v/>
      </c>
      <c r="N113" s="233" t="str">
        <f>IF('Parade Entries'!$G114="Charity",'Parade Entries'!P114,"")</f>
        <v/>
      </c>
      <c r="O113" s="269" t="str">
        <f>IF('Parade Entries'!$G114="Charity",'Parade Entries'!Q114,"")</f>
        <v/>
      </c>
      <c r="P113" s="269" t="str">
        <f>IF('Parade Entries'!$G114="Charity",'Parade Entries'!R114,"")</f>
        <v/>
      </c>
      <c r="Q113" s="233" t="str">
        <f>IF('Parade Entries'!$G114="Charity",'Parade Entries'!S114,"")</f>
        <v/>
      </c>
      <c r="R113" s="233" t="str">
        <f>IF('Parade Entries'!$G114="Charity",'Parade Entries'!T114,"")</f>
        <v/>
      </c>
      <c r="S113" s="270" t="str">
        <f>IF('Parade Entries'!$G114="Charity",'Parade Entries'!U114,"")</f>
        <v/>
      </c>
      <c r="T113" s="270" t="str">
        <f>IF('Parade Entries'!$G114="Charity",'Parade Entries'!W114,"")</f>
        <v/>
      </c>
      <c r="U113" s="270" t="str">
        <f>IF('Parade Entries'!$G114="Charity",'Parade Entries'!X114,"")</f>
        <v/>
      </c>
      <c r="V113" s="270" t="str">
        <f>IF('Parade Entries'!$G114="Charity",'Parade Entries'!V114,"")</f>
        <v/>
      </c>
      <c r="W113" s="273" t="str">
        <f>IF('Parade Entries'!$G114="Charity",'Parade Entries'!Y114,"")</f>
        <v/>
      </c>
      <c r="X113" s="270" t="str">
        <f>IF('Parade Entries'!$G114="Charity",'Parade Entries'!Z114,"")</f>
        <v/>
      </c>
      <c r="Y113" s="273" t="str">
        <f>IF('Parade Entries'!$G114="Charity",'Parade Entries'!AA114,"")</f>
        <v/>
      </c>
      <c r="Z113" s="270" t="str">
        <f>IF('Parade Entries'!$G114="Charity",'Parade Entries'!AB114,"")</f>
        <v/>
      </c>
      <c r="AA113" s="273" t="str">
        <f>IF('Parade Entries'!$G114="Charity",'Parade Entries'!AC114,"")</f>
        <v/>
      </c>
      <c r="AB113" s="233" t="str">
        <f>IF('Parade Entries'!$G114="Charity",'Parade Entries'!AD114,"")</f>
        <v/>
      </c>
      <c r="AC113" s="233" t="str">
        <f>IF('Parade Entries'!$G114="Charity",'Parade Entries'!AE114,"")</f>
        <v/>
      </c>
      <c r="AD113" s="233" t="str">
        <f>IF('Parade Entries'!$G114="Charity",'Parade Entries'!AF114,"")</f>
        <v/>
      </c>
    </row>
    <row r="114" spans="1:30" ht="18" x14ac:dyDescent="0.25">
      <c r="B114" s="156" t="str">
        <f>IF('Parade Entries'!$G115="Charity",'Parade Entries'!B115,"")</f>
        <v/>
      </c>
      <c r="C114" s="233" t="str">
        <f>IF('Parade Entries'!$G115="Charity",'Parade Entries'!E115,"")</f>
        <v/>
      </c>
      <c r="D114" s="233" t="str">
        <f>IF('Parade Entries'!$G115="Charity",'Parade Entries'!F115,"")</f>
        <v/>
      </c>
      <c r="E114" s="233" t="str">
        <f>IF('Parade Entries'!$G115="Charity",'Parade Entries'!G115,"")</f>
        <v/>
      </c>
      <c r="F114" s="233" t="str">
        <f>IF('Parade Entries'!$G115="Charity",'Parade Entries'!H115,"")</f>
        <v/>
      </c>
      <c r="G114" s="233" t="str">
        <f>IF('Parade Entries'!$G115="Charity",'Parade Entries'!I115,"")</f>
        <v/>
      </c>
      <c r="H114" s="233" t="str">
        <f>IF('Parade Entries'!$G115="Charity",'Parade Entries'!J115,"")</f>
        <v/>
      </c>
      <c r="I114" s="268" t="str">
        <f>IF('Parade Entries'!$G115="Charity",'Parade Entries'!K115,"")</f>
        <v/>
      </c>
      <c r="J114" s="233" t="str">
        <f>IF('Parade Entries'!$G115="Charity",'Parade Entries'!L115,"")</f>
        <v/>
      </c>
      <c r="K114" s="269" t="str">
        <f>IF('Parade Entries'!$G115="Charity",'Parade Entries'!M115,"")</f>
        <v/>
      </c>
      <c r="L114" s="233" t="str">
        <f>IF('Parade Entries'!$G115="Charity",'Parade Entries'!N115,"")</f>
        <v/>
      </c>
      <c r="M114" s="269" t="str">
        <f>IF('Parade Entries'!$G115="Charity",'Parade Entries'!O115,"")</f>
        <v/>
      </c>
      <c r="N114" s="233" t="str">
        <f>IF('Parade Entries'!$G115="Charity",'Parade Entries'!P115,"")</f>
        <v/>
      </c>
      <c r="O114" s="269" t="str">
        <f>IF('Parade Entries'!$G115="Charity",'Parade Entries'!Q115,"")</f>
        <v/>
      </c>
      <c r="P114" s="269" t="str">
        <f>IF('Parade Entries'!$G115="Charity",'Parade Entries'!R115,"")</f>
        <v/>
      </c>
      <c r="Q114" s="233" t="str">
        <f>IF('Parade Entries'!$G115="Charity",'Parade Entries'!S115,"")</f>
        <v/>
      </c>
      <c r="R114" s="233" t="str">
        <f>IF('Parade Entries'!$G115="Charity",'Parade Entries'!T115,"")</f>
        <v/>
      </c>
      <c r="S114" s="270" t="str">
        <f>IF('Parade Entries'!$G115="Charity",'Parade Entries'!U115,"")</f>
        <v/>
      </c>
      <c r="T114" s="270" t="str">
        <f>IF('Parade Entries'!$G115="Charity",'Parade Entries'!W115,"")</f>
        <v/>
      </c>
      <c r="U114" s="270" t="str">
        <f>IF('Parade Entries'!$G115="Charity",'Parade Entries'!X115,"")</f>
        <v/>
      </c>
      <c r="V114" s="270" t="str">
        <f>IF('Parade Entries'!$G115="Charity",'Parade Entries'!V115,"")</f>
        <v/>
      </c>
      <c r="W114" s="273" t="str">
        <f>IF('Parade Entries'!$G115="Charity",'Parade Entries'!Y115,"")</f>
        <v/>
      </c>
      <c r="X114" s="270" t="str">
        <f>IF('Parade Entries'!$G115="Charity",'Parade Entries'!Z115,"")</f>
        <v/>
      </c>
      <c r="Y114" s="273" t="str">
        <f>IF('Parade Entries'!$G115="Charity",'Parade Entries'!AA115,"")</f>
        <v/>
      </c>
      <c r="Z114" s="270" t="str">
        <f>IF('Parade Entries'!$G115="Charity",'Parade Entries'!AB115,"")</f>
        <v/>
      </c>
      <c r="AA114" s="273" t="str">
        <f>IF('Parade Entries'!$G115="Charity",'Parade Entries'!AC115,"")</f>
        <v/>
      </c>
      <c r="AB114" s="233" t="str">
        <f>IF('Parade Entries'!$G115="Charity",'Parade Entries'!AD115,"")</f>
        <v/>
      </c>
      <c r="AC114" s="233" t="str">
        <f>IF('Parade Entries'!$G115="Charity",'Parade Entries'!AE115,"")</f>
        <v/>
      </c>
      <c r="AD114" s="233" t="str">
        <f>IF('Parade Entries'!$G115="Charity",'Parade Entries'!AF115,"")</f>
        <v/>
      </c>
    </row>
    <row r="115" spans="1:30" ht="18" x14ac:dyDescent="0.25">
      <c r="B115" s="156" t="str">
        <f>IF('Parade Entries'!$G116="Charity",'Parade Entries'!B116,"")</f>
        <v>Kincaid American Legion Post 905 Pageant Royalty</v>
      </c>
      <c r="C115" s="233">
        <f>IF('Parade Entries'!$G116="Charity",'Parade Entries'!E116,"")</f>
        <v>46081</v>
      </c>
      <c r="D115" s="233" t="str">
        <f>IF('Parade Entries'!$G116="Charity",'Parade Entries'!F116,"")</f>
        <v>PAID</v>
      </c>
      <c r="E115" s="233" t="str">
        <f>IF('Parade Entries'!$G116="Charity",'Parade Entries'!G116,"")</f>
        <v>Charity</v>
      </c>
      <c r="F115" s="233" t="str">
        <f>IF('Parade Entries'!$G116="Charity",'Parade Entries'!H116,"")</f>
        <v>Hannah</v>
      </c>
      <c r="G115" s="233" t="str">
        <f>IF('Parade Entries'!$G116="Charity",'Parade Entries'!I116,"")</f>
        <v>Harris</v>
      </c>
      <c r="H115" s="233" t="str">
        <f>IF('Parade Entries'!$G116="Charity",'Parade Entries'!J116,"")</f>
        <v>hkimberlynd96@gmail.com</v>
      </c>
      <c r="I115" s="268">
        <f>IF('Parade Entries'!$G116="Charity",'Parade Entries'!K116,"")</f>
        <v>2178236696</v>
      </c>
      <c r="J115" s="233" t="str">
        <f>IF('Parade Entries'!$G116="Charity",'Parade Entries'!L116,"")</f>
        <v>The Kincaid American Legion Post 905 Royalty proudly represents our Post by giving back to the community and honoring those who serve. Our royalty participates in community events, pageants, parades, supports veterans and their families, and helps spread a positive outlook on our pageant, leadership, and service. They are a positive example of kindness, responsibility, and pride in our Post and community.</v>
      </c>
      <c r="K115" s="269">
        <f>IF('Parade Entries'!$G116="Charity",'Parade Entries'!M116,"")</f>
        <v>3</v>
      </c>
      <c r="L115" s="233" t="str">
        <f>IF('Parade Entries'!$G116="Charity",'Parade Entries'!N116,"")</f>
        <v>3 girls</v>
      </c>
      <c r="M115" s="269" t="str">
        <f>IF('Parade Entries'!$G116="Charity",'Parade Entries'!O116,"")</f>
        <v>No</v>
      </c>
      <c r="N115" s="233" t="str">
        <f>IF('Parade Entries'!$G116="Charity",'Parade Entries'!P116,"")</f>
        <v>Unsure</v>
      </c>
      <c r="O115" s="269">
        <f>IF('Parade Entries'!$G116="Charity",'Parade Entries'!Q116,"")</f>
        <v>1</v>
      </c>
      <c r="P115" s="269">
        <f>IF('Parade Entries'!$G116="Charity",'Parade Entries'!R116,"")</f>
        <v>0</v>
      </c>
      <c r="Q115" s="233">
        <f>IF('Parade Entries'!$G116="Charity",'Parade Entries'!S116,"")</f>
        <v>0</v>
      </c>
      <c r="R115" s="233" t="str">
        <f>IF('Parade Entries'!$G116="Charity",'Parade Entries'!T116,"")</f>
        <v>Online - Stripe</v>
      </c>
      <c r="S115" s="270">
        <f>IF('Parade Entries'!$G116="Charity",'Parade Entries'!U116,"")</f>
        <v>50</v>
      </c>
      <c r="T115" s="270">
        <f>IF('Parade Entries'!$G116="Charity",'Parade Entries'!W116,"")</f>
        <v>48.25</v>
      </c>
      <c r="U115" s="270">
        <f>IF('Parade Entries'!$G116="Charity",'Parade Entries'!X116,"")</f>
        <v>0</v>
      </c>
      <c r="V115" s="270">
        <f>IF('Parade Entries'!$G116="Charity",'Parade Entries'!V116,"")</f>
        <v>1.75</v>
      </c>
      <c r="W115" s="273">
        <f>IF('Parade Entries'!$G116="Charity",'Parade Entries'!Y116,"")</f>
        <v>3.5000000000000003E-2</v>
      </c>
      <c r="X115" s="270">
        <f>IF('Parade Entries'!$G116="Charity",'Parade Entries'!Z116,"")</f>
        <v>0</v>
      </c>
      <c r="Y115" s="273">
        <f>IF('Parade Entries'!$G116="Charity",'Parade Entries'!AA116,"")</f>
        <v>0</v>
      </c>
      <c r="Z115" s="270">
        <f>IF('Parade Entries'!$G116="Charity",'Parade Entries'!AB116,"")</f>
        <v>1.75</v>
      </c>
      <c r="AA115" s="273">
        <f>IF('Parade Entries'!$G116="Charity",'Parade Entries'!AC116,"")</f>
        <v>3.5000000000000003E-2</v>
      </c>
      <c r="AB115" s="233" t="str">
        <f>IF('Parade Entries'!$G116="Charity",'Parade Entries'!AD116,"")</f>
        <v>Hannah Harris</v>
      </c>
      <c r="AC115" s="233" t="str">
        <f>IF('Parade Entries'!$G116="Charity",'Parade Entries'!AE116,"")</f>
        <v>New Site</v>
      </c>
      <c r="AD115" s="233">
        <f>IF('Parade Entries'!$G116="Charity",'Parade Entries'!AF116,"")</f>
        <v>0</v>
      </c>
    </row>
    <row r="116" spans="1:30" ht="18" x14ac:dyDescent="0.25">
      <c r="B116" s="156" t="str">
        <f>IF('Parade Entries'!$G117="Charity",'Parade Entries'!B117,"")</f>
        <v>Matheny Mustangs</v>
      </c>
      <c r="C116" s="233">
        <f>IF('Parade Entries'!$G117="Charity",'Parade Entries'!E117,"")</f>
        <v>46081</v>
      </c>
      <c r="D116" s="233" t="str">
        <f>IF('Parade Entries'!$G117="Charity",'Parade Entries'!F117,"")</f>
        <v>PAID</v>
      </c>
      <c r="E116" s="233" t="str">
        <f>IF('Parade Entries'!$G117="Charity",'Parade Entries'!G117,"")</f>
        <v>Charity</v>
      </c>
      <c r="F116" s="233" t="str">
        <f>IF('Parade Entries'!$G117="Charity",'Parade Entries'!H117,"")</f>
        <v>Britney</v>
      </c>
      <c r="G116" s="233" t="str">
        <f>IF('Parade Entries'!$G117="Charity",'Parade Entries'!I117,"")</f>
        <v>Dyer</v>
      </c>
      <c r="H116" s="233" t="str">
        <f>IF('Parade Entries'!$G117="Charity",'Parade Entries'!J117,"")</f>
        <v>britneylynnedyer@yahoo.com</v>
      </c>
      <c r="I116" s="268">
        <f>IF('Parade Entries'!$G117="Charity",'Parade Entries'!K117,"")</f>
        <v>2177415233</v>
      </c>
      <c r="J116" s="233" t="str">
        <f>IF('Parade Entries'!$G117="Charity",'Parade Entries'!L117,"")</f>
        <v>These are a group of cheerleaders that wanted to walk the parade. The members of this group work hard to show25 leadership . Most importantly they represent our future.</v>
      </c>
      <c r="K116" s="269">
        <f>IF('Parade Entries'!$G117="Charity",'Parade Entries'!M117,"")</f>
        <v>25</v>
      </c>
      <c r="L116" s="233" t="str">
        <f>IF('Parade Entries'!$G117="Charity",'Parade Entries'!N117,"")</f>
        <v>Music is Elementary school approved hip hop</v>
      </c>
      <c r="M116" s="269" t="str">
        <f>IF('Parade Entries'!$G117="Charity",'Parade Entries'!O117,"")</f>
        <v>No</v>
      </c>
      <c r="N116" s="233" t="str">
        <f>IF('Parade Entries'!$G117="Charity",'Parade Entries'!P117,"")</f>
        <v>Yes</v>
      </c>
      <c r="O116" s="269">
        <f>IF('Parade Entries'!$G117="Charity",'Parade Entries'!Q117,"")</f>
        <v>1</v>
      </c>
      <c r="P116" s="269">
        <f>IF('Parade Entries'!$G117="Charity",'Parade Entries'!R117,"")</f>
        <v>0</v>
      </c>
      <c r="Q116" s="233" t="str">
        <f>IF('Parade Entries'!$G117="Charity",'Parade Entries'!S117,"")</f>
        <v>1 SUV</v>
      </c>
      <c r="R116" s="233" t="str">
        <f>IF('Parade Entries'!$G117="Charity",'Parade Entries'!T117,"")</f>
        <v>Online - Stripe</v>
      </c>
      <c r="S116" s="270">
        <f>IF('Parade Entries'!$G117="Charity",'Parade Entries'!U117,"")</f>
        <v>100</v>
      </c>
      <c r="T116" s="270">
        <f>IF('Parade Entries'!$G117="Charity",'Parade Entries'!W117,"")</f>
        <v>96.8</v>
      </c>
      <c r="U116" s="270">
        <f>IF('Parade Entries'!$G117="Charity",'Parade Entries'!X117,"")</f>
        <v>0</v>
      </c>
      <c r="V116" s="270">
        <f>IF('Parade Entries'!$G117="Charity",'Parade Entries'!V117,"")</f>
        <v>3.2</v>
      </c>
      <c r="W116" s="273">
        <f>IF('Parade Entries'!$G117="Charity",'Parade Entries'!Y117,"")</f>
        <v>3.2000000000000001E-2</v>
      </c>
      <c r="X116" s="270">
        <f>IF('Parade Entries'!$G117="Charity",'Parade Entries'!Z117,"")</f>
        <v>0</v>
      </c>
      <c r="Y116" s="273">
        <f>IF('Parade Entries'!$G117="Charity",'Parade Entries'!AA117,"")</f>
        <v>0</v>
      </c>
      <c r="Z116" s="270">
        <f>IF('Parade Entries'!$G117="Charity",'Parade Entries'!AB117,"")</f>
        <v>3.2</v>
      </c>
      <c r="AA116" s="273">
        <f>IF('Parade Entries'!$G117="Charity",'Parade Entries'!AC117,"")</f>
        <v>3.2000000000000001E-2</v>
      </c>
      <c r="AB116" s="233" t="str">
        <f>IF('Parade Entries'!$G117="Charity",'Parade Entries'!AD117,"")</f>
        <v>Britney Dyer</v>
      </c>
      <c r="AC116" s="233" t="str">
        <f>IF('Parade Entries'!$G117="Charity",'Parade Entries'!AE117,"")</f>
        <v>New Site</v>
      </c>
      <c r="AD116" s="233">
        <f>IF('Parade Entries'!$G117="Charity",'Parade Entries'!AF117,"")</f>
        <v>0</v>
      </c>
    </row>
    <row r="117" spans="1:30" ht="18" x14ac:dyDescent="0.25">
      <c r="B117" s="156" t="str">
        <f>IF('Parade Entries'!$G118="Charity",'Parade Entries'!B118,"")</f>
        <v/>
      </c>
      <c r="C117" s="233" t="str">
        <f>IF('Parade Entries'!$G118="Charity",'Parade Entries'!E118,"")</f>
        <v/>
      </c>
      <c r="D117" s="233" t="str">
        <f>IF('Parade Entries'!$G118="Charity",'Parade Entries'!F118,"")</f>
        <v/>
      </c>
      <c r="E117" s="233" t="str">
        <f>IF('Parade Entries'!$G118="Charity",'Parade Entries'!G118,"")</f>
        <v/>
      </c>
      <c r="F117" s="233" t="str">
        <f>IF('Parade Entries'!$G118="Charity",'Parade Entries'!H118,"")</f>
        <v/>
      </c>
      <c r="G117" s="233" t="str">
        <f>IF('Parade Entries'!$G118="Charity",'Parade Entries'!I118,"")</f>
        <v/>
      </c>
      <c r="H117" s="233" t="str">
        <f>IF('Parade Entries'!$G118="Charity",'Parade Entries'!J118,"")</f>
        <v/>
      </c>
      <c r="I117" s="268" t="str">
        <f>IF('Parade Entries'!$G118="Charity",'Parade Entries'!K118,"")</f>
        <v/>
      </c>
      <c r="J117" s="233" t="str">
        <f>IF('Parade Entries'!$G118="Charity",'Parade Entries'!L118,"")</f>
        <v/>
      </c>
      <c r="K117" s="269" t="str">
        <f>IF('Parade Entries'!$G118="Charity",'Parade Entries'!M118,"")</f>
        <v/>
      </c>
      <c r="L117" s="233" t="str">
        <f>IF('Parade Entries'!$G118="Charity",'Parade Entries'!N118,"")</f>
        <v/>
      </c>
      <c r="M117" s="269" t="str">
        <f>IF('Parade Entries'!$G118="Charity",'Parade Entries'!O118,"")</f>
        <v/>
      </c>
      <c r="N117" s="233" t="str">
        <f>IF('Parade Entries'!$G118="Charity",'Parade Entries'!P118,"")</f>
        <v/>
      </c>
      <c r="O117" s="269" t="str">
        <f>IF('Parade Entries'!$G118="Charity",'Parade Entries'!Q118,"")</f>
        <v/>
      </c>
      <c r="P117" s="269" t="str">
        <f>IF('Parade Entries'!$G118="Charity",'Parade Entries'!R118,"")</f>
        <v/>
      </c>
      <c r="Q117" s="233" t="str">
        <f>IF('Parade Entries'!$G118="Charity",'Parade Entries'!S118,"")</f>
        <v/>
      </c>
      <c r="R117" s="233" t="str">
        <f>IF('Parade Entries'!$G118="Charity",'Parade Entries'!T118,"")</f>
        <v/>
      </c>
      <c r="S117" s="270" t="str">
        <f>IF('Parade Entries'!$G118="Charity",'Parade Entries'!U118,"")</f>
        <v/>
      </c>
      <c r="T117" s="270" t="str">
        <f>IF('Parade Entries'!$G118="Charity",'Parade Entries'!W118,"")</f>
        <v/>
      </c>
      <c r="U117" s="270" t="str">
        <f>IF('Parade Entries'!$G118="Charity",'Parade Entries'!X118,"")</f>
        <v/>
      </c>
      <c r="V117" s="270" t="str">
        <f>IF('Parade Entries'!$G118="Charity",'Parade Entries'!V118,"")</f>
        <v/>
      </c>
      <c r="W117" s="273" t="str">
        <f>IF('Parade Entries'!$G118="Charity",'Parade Entries'!Y118,"")</f>
        <v/>
      </c>
      <c r="X117" s="270" t="str">
        <f>IF('Parade Entries'!$G118="Charity",'Parade Entries'!Z118,"")</f>
        <v/>
      </c>
      <c r="Y117" s="273" t="str">
        <f>IF('Parade Entries'!$G118="Charity",'Parade Entries'!AA118,"")</f>
        <v/>
      </c>
      <c r="Z117" s="270" t="str">
        <f>IF('Parade Entries'!$G118="Charity",'Parade Entries'!AB118,"")</f>
        <v/>
      </c>
      <c r="AA117" s="273" t="str">
        <f>IF('Parade Entries'!$G118="Charity",'Parade Entries'!AC118,"")</f>
        <v/>
      </c>
      <c r="AB117" s="233" t="str">
        <f>IF('Parade Entries'!$G118="Charity",'Parade Entries'!AD118,"")</f>
        <v/>
      </c>
      <c r="AC117" s="233" t="str">
        <f>IF('Parade Entries'!$G118="Charity",'Parade Entries'!AE118,"")</f>
        <v/>
      </c>
      <c r="AD117" s="233" t="str">
        <f>IF('Parade Entries'!$G118="Charity",'Parade Entries'!AF118,"")</f>
        <v/>
      </c>
    </row>
    <row r="118" spans="1:30" ht="18" x14ac:dyDescent="0.25">
      <c r="B118" s="156" t="str">
        <f>IF('Parade Entries'!$G119="Charity",'Parade Entries'!B119,"")</f>
        <v>Big Brothers Big Sisters of Central IL</v>
      </c>
      <c r="C118" s="233">
        <f>IF('Parade Entries'!$G119="Charity",'Parade Entries'!E119,"")</f>
        <v>46081</v>
      </c>
      <c r="D118" s="233" t="str">
        <f>IF('Parade Entries'!$G119="Charity",'Parade Entries'!F119,"")</f>
        <v>PAID</v>
      </c>
      <c r="E118" s="233" t="str">
        <f>IF('Parade Entries'!$G119="Charity",'Parade Entries'!G119,"")</f>
        <v>Charity</v>
      </c>
      <c r="F118" s="233" t="str">
        <f>IF('Parade Entries'!$G119="Charity",'Parade Entries'!H119,"")</f>
        <v>Saramanda</v>
      </c>
      <c r="G118" s="233" t="str">
        <f>IF('Parade Entries'!$G119="Charity",'Parade Entries'!I119,"")</f>
        <v>Hall</v>
      </c>
      <c r="H118" s="233" t="str">
        <f>IF('Parade Entries'!$G119="Charity",'Parade Entries'!J119,"")</f>
        <v>s.hall@bbbscil.org</v>
      </c>
      <c r="I118" s="268">
        <f>IF('Parade Entries'!$G119="Charity",'Parade Entries'!K119,"")</f>
        <v>2174751724</v>
      </c>
      <c r="J118" s="233" t="str">
        <f>IF('Parade Entries'!$G119="Charity",'Parade Entries'!L119,"")</f>
        <v>"Let’s hear it for Big Brothers Big Sisters! For over 50 years, Big Brothers Big Sisters has been creating and supporting one-to-one mentoring relationships that ignite the power and promise of youth. Our Bigs and Littles are building brighter futures right here in our community. When we match a child with a caring adult mentor, we help them grow in confidence, succeed in school, and reach their full potential. Want to make a difference? Become a Big — or support a Little — today!"</v>
      </c>
      <c r="K118" s="269">
        <f>IF('Parade Entries'!$G119="Charity",'Parade Entries'!M119,"")</f>
        <v>25</v>
      </c>
      <c r="L118" s="233" t="str">
        <f>IF('Parade Entries'!$G119="Charity",'Parade Entries'!N119,"")</f>
        <v>Walkers only</v>
      </c>
      <c r="M118" s="269" t="str">
        <f>IF('Parade Entries'!$G119="Charity",'Parade Entries'!O119,"")</f>
        <v>No</v>
      </c>
      <c r="N118" s="233" t="str">
        <f>IF('Parade Entries'!$G119="Charity",'Parade Entries'!P119,"")</f>
        <v>No</v>
      </c>
      <c r="O118" s="269">
        <f>IF('Parade Entries'!$G119="Charity",'Parade Entries'!Q119,"")</f>
        <v>0</v>
      </c>
      <c r="P118" s="269">
        <f>IF('Parade Entries'!$G119="Charity",'Parade Entries'!R119,"")</f>
        <v>0</v>
      </c>
      <c r="Q118" s="233">
        <f>IF('Parade Entries'!$G119="Charity",'Parade Entries'!S119,"")</f>
        <v>0</v>
      </c>
      <c r="R118" s="233" t="str">
        <f>IF('Parade Entries'!$G119="Charity",'Parade Entries'!T119,"")</f>
        <v>Online - Stripe</v>
      </c>
      <c r="S118" s="270">
        <f>IF('Parade Entries'!$G119="Charity",'Parade Entries'!U119,"")</f>
        <v>50</v>
      </c>
      <c r="T118" s="270">
        <f>IF('Parade Entries'!$G119="Charity",'Parade Entries'!W119,"")</f>
        <v>48.25</v>
      </c>
      <c r="U118" s="270">
        <f>IF('Parade Entries'!$G119="Charity",'Parade Entries'!X119,"")</f>
        <v>0</v>
      </c>
      <c r="V118" s="270">
        <f>IF('Parade Entries'!$G119="Charity",'Parade Entries'!V119,"")</f>
        <v>1.75</v>
      </c>
      <c r="W118" s="273">
        <f>IF('Parade Entries'!$G119="Charity",'Parade Entries'!Y119,"")</f>
        <v>3.5000000000000003E-2</v>
      </c>
      <c r="X118" s="270">
        <f>IF('Parade Entries'!$G119="Charity",'Parade Entries'!Z119,"")</f>
        <v>0</v>
      </c>
      <c r="Y118" s="273">
        <f>IF('Parade Entries'!$G119="Charity",'Parade Entries'!AA119,"")</f>
        <v>0</v>
      </c>
      <c r="Z118" s="270">
        <f>IF('Parade Entries'!$G119="Charity",'Parade Entries'!AB119,"")</f>
        <v>1.75</v>
      </c>
      <c r="AA118" s="273">
        <f>IF('Parade Entries'!$G119="Charity",'Parade Entries'!AC119,"")</f>
        <v>3.5000000000000003E-2</v>
      </c>
      <c r="AB118" s="233" t="str">
        <f>IF('Parade Entries'!$G119="Charity",'Parade Entries'!AD119,"")</f>
        <v>Saramanda Hall</v>
      </c>
      <c r="AC118" s="233" t="str">
        <f>IF('Parade Entries'!$G119="Charity",'Parade Entries'!AE119,"")</f>
        <v>New Site</v>
      </c>
      <c r="AD118" s="233">
        <f>IF('Parade Entries'!$G119="Charity",'Parade Entries'!AF119,"")</f>
        <v>0</v>
      </c>
    </row>
    <row r="119" spans="1:30" ht="18" x14ac:dyDescent="0.25">
      <c r="B119" s="156" t="str">
        <f>IF('Parade Entries'!$G120="Charity",'Parade Entries'!B120,"")</f>
        <v>Miss Sangamon County fair queen</v>
      </c>
      <c r="C119" s="233">
        <f>IF('Parade Entries'!$G120="Charity",'Parade Entries'!E120,"")</f>
        <v>46083</v>
      </c>
      <c r="D119" s="233" t="str">
        <f>IF('Parade Entries'!$G120="Charity",'Parade Entries'!F120,"")</f>
        <v>PAID</v>
      </c>
      <c r="E119" s="233" t="str">
        <f>IF('Parade Entries'!$G120="Charity",'Parade Entries'!G120,"")</f>
        <v>Charity</v>
      </c>
      <c r="F119" s="233" t="str">
        <f>IF('Parade Entries'!$G120="Charity",'Parade Entries'!H120,"")</f>
        <v>Kerry</v>
      </c>
      <c r="G119" s="233" t="str">
        <f>IF('Parade Entries'!$G120="Charity",'Parade Entries'!I120,"")</f>
        <v>Ingram</v>
      </c>
      <c r="H119" s="233" t="str">
        <f>IF('Parade Entries'!$G120="Charity",'Parade Entries'!J120,"")</f>
        <v>misssangamoncountyfairqueen@gmail.com</v>
      </c>
      <c r="I119" s="268">
        <f>IF('Parade Entries'!$G120="Charity",'Parade Entries'!K120,"")</f>
        <v>2174940100</v>
      </c>
      <c r="J119" s="233" t="str">
        <f>IF('Parade Entries'!$G120="Charity",'Parade Entries'!L120,"")</f>
        <v>The 2026 Miss Sangamon County Fair Queen Paige Burton. Paige is from Auburn Illinois and a recent graduate of UIS. Paige represented Sangamon County at the 2026 Miss Illinois County Fair queen pageant held during the annual IAAF convention. Make plans to attend the Sangamon County Fair, held June 10-14 in New Berlin.</v>
      </c>
      <c r="K119" s="269">
        <f>IF('Parade Entries'!$G120="Charity",'Parade Entries'!M120,"")</f>
        <v>2</v>
      </c>
      <c r="L119" s="233">
        <f>IF('Parade Entries'!$G120="Charity",'Parade Entries'!N120,"")</f>
        <v>0</v>
      </c>
      <c r="M119" s="269" t="str">
        <f>IF('Parade Entries'!$G120="Charity",'Parade Entries'!O120,"")</f>
        <v>No</v>
      </c>
      <c r="N119" s="233" t="str">
        <f>IF('Parade Entries'!$G120="Charity",'Parade Entries'!P120,"")</f>
        <v>No</v>
      </c>
      <c r="O119" s="269">
        <f>IF('Parade Entries'!$G120="Charity",'Parade Entries'!Q120,"")</f>
        <v>1</v>
      </c>
      <c r="P119" s="269">
        <f>IF('Parade Entries'!$G120="Charity",'Parade Entries'!R120,"")</f>
        <v>0</v>
      </c>
      <c r="Q119" s="233" t="str">
        <f>IF('Parade Entries'!$G120="Charity",'Parade Entries'!S120,"")</f>
        <v>BMW convertible</v>
      </c>
      <c r="R119" s="233" t="str">
        <f>IF('Parade Entries'!$G120="Charity",'Parade Entries'!T120,"")</f>
        <v>Online - Stripe</v>
      </c>
      <c r="S119" s="270">
        <f>IF('Parade Entries'!$G120="Charity",'Parade Entries'!U120,"")</f>
        <v>50</v>
      </c>
      <c r="T119" s="270">
        <f>IF('Parade Entries'!$G120="Charity",'Parade Entries'!W120,"")</f>
        <v>48.25</v>
      </c>
      <c r="U119" s="270">
        <f>IF('Parade Entries'!$G120="Charity",'Parade Entries'!X120,"")</f>
        <v>0</v>
      </c>
      <c r="V119" s="270">
        <f>IF('Parade Entries'!$G120="Charity",'Parade Entries'!V120,"")</f>
        <v>1.75</v>
      </c>
      <c r="W119" s="273">
        <f>IF('Parade Entries'!$G120="Charity",'Parade Entries'!Y120,"")</f>
        <v>3.5000000000000003E-2</v>
      </c>
      <c r="X119" s="270">
        <f>IF('Parade Entries'!$G120="Charity",'Parade Entries'!Z120,"")</f>
        <v>0</v>
      </c>
      <c r="Y119" s="273">
        <f>IF('Parade Entries'!$G120="Charity",'Parade Entries'!AA120,"")</f>
        <v>0</v>
      </c>
      <c r="Z119" s="270">
        <f>IF('Parade Entries'!$G120="Charity",'Parade Entries'!AB120,"")</f>
        <v>1.75</v>
      </c>
      <c r="AA119" s="273">
        <f>IF('Parade Entries'!$G120="Charity",'Parade Entries'!AC120,"")</f>
        <v>3.5000000000000003E-2</v>
      </c>
      <c r="AB119" s="233" t="str">
        <f>IF('Parade Entries'!$G120="Charity",'Parade Entries'!AD120,"")</f>
        <v>Kerry Ingram</v>
      </c>
      <c r="AC119" s="233" t="str">
        <f>IF('Parade Entries'!$G120="Charity",'Parade Entries'!AE120,"")</f>
        <v>New Site</v>
      </c>
      <c r="AD119" s="233" t="str">
        <f>IF('Parade Entries'!$G120="Charity",'Parade Entries'!AF120,"")</f>
        <v/>
      </c>
    </row>
    <row r="120" spans="1:30" ht="18" x14ac:dyDescent="0.25">
      <c r="B120" s="156" t="str">
        <f>IF('Parade Entries'!$G121="Charity",'Parade Entries'!B121,"")</f>
        <v>Council of Lake Springfield Clubs - Rumble Around the Lake</v>
      </c>
      <c r="C120" s="233">
        <f>IF('Parade Entries'!$G121="Charity",'Parade Entries'!E121,"")</f>
        <v>46086</v>
      </c>
      <c r="D120" s="233" t="str">
        <f>IF('Parade Entries'!$G121="Charity",'Parade Entries'!F121,"")</f>
        <v>PAID</v>
      </c>
      <c r="E120" s="233" t="str">
        <f>IF('Parade Entries'!$G121="Charity",'Parade Entries'!G121,"")</f>
        <v>Charity</v>
      </c>
      <c r="F120" s="233" t="str">
        <f>IF('Parade Entries'!$G121="Charity",'Parade Entries'!H121,"")</f>
        <v>Adam</v>
      </c>
      <c r="G120" s="233" t="str">
        <f>IF('Parade Entries'!$G121="Charity",'Parade Entries'!I121,"")</f>
        <v>Pallai</v>
      </c>
      <c r="H120" s="233" t="str">
        <f>IF('Parade Entries'!$G121="Charity",'Parade Entries'!J121,"")</f>
        <v>apallai@martinengineeringco.com</v>
      </c>
      <c r="I120" s="268">
        <f>IF('Parade Entries'!$G121="Charity",'Parade Entries'!K121,"")</f>
        <v>2173418187</v>
      </c>
      <c r="J120" s="233" t="str">
        <f>IF('Parade Entries'!$G121="Charity",'Parade Entries'!L121,"")</f>
        <v>Fire up your motorcycle and get in on bike night on the lake, every Wednesday night from six til nine. Roll up, enjoy some ice cold Coors Light, and sign up to win a trip for 2 to bike week in the Ozarks. Yan can sign up each week. The party move to a new Lake Springfield hot spot every Wednesday starting the middle of May. Check out our Facebook page for more details.</v>
      </c>
      <c r="K120" s="269">
        <f>IF('Parade Entries'!$G121="Charity",'Parade Entries'!M121,"")</f>
        <v>20</v>
      </c>
      <c r="L120" s="233" t="str">
        <f>IF('Parade Entries'!$G121="Charity",'Parade Entries'!N121,"")</f>
        <v>Music I Speaker on the flat playing music with the event commercial clipped in</v>
      </c>
      <c r="M120" s="269" t="str">
        <f>IF('Parade Entries'!$G121="Charity",'Parade Entries'!O121,"")</f>
        <v>No</v>
      </c>
      <c r="N120" s="233" t="str">
        <f>IF('Parade Entries'!$G121="Charity",'Parade Entries'!P121,"")</f>
        <v>Yes</v>
      </c>
      <c r="O120" s="269">
        <f>IF('Parade Entries'!$G121="Charity",'Parade Entries'!Q121,"")</f>
        <v>1</v>
      </c>
      <c r="P120" s="269">
        <f>IF('Parade Entries'!$G121="Charity",'Parade Entries'!R121,"")</f>
        <v>0</v>
      </c>
      <c r="Q120" s="233">
        <f>IF('Parade Entries'!$G121="Charity",'Parade Entries'!S121,"")</f>
        <v>0</v>
      </c>
      <c r="R120" s="233" t="str">
        <f>IF('Parade Entries'!$G121="Charity",'Parade Entries'!T121,"")</f>
        <v>Online - Stripe</v>
      </c>
      <c r="S120" s="270">
        <f>IF('Parade Entries'!$G121="Charity",'Parade Entries'!U121,"")</f>
        <v>50</v>
      </c>
      <c r="T120" s="270">
        <f>IF('Parade Entries'!$G121="Charity",'Parade Entries'!W121,"")</f>
        <v>48.25</v>
      </c>
      <c r="U120" s="270">
        <f>IF('Parade Entries'!$G121="Charity",'Parade Entries'!X121,"")</f>
        <v>0</v>
      </c>
      <c r="V120" s="270">
        <f>IF('Parade Entries'!$G121="Charity",'Parade Entries'!V121,"")</f>
        <v>1.75</v>
      </c>
      <c r="W120" s="273">
        <f>IF('Parade Entries'!$G121="Charity",'Parade Entries'!Y121,"")</f>
        <v>3.5000000000000003E-2</v>
      </c>
      <c r="X120" s="270">
        <f>IF('Parade Entries'!$G121="Charity",'Parade Entries'!Z121,"")</f>
        <v>0</v>
      </c>
      <c r="Y120" s="273">
        <f>IF('Parade Entries'!$G121="Charity",'Parade Entries'!AA121,"")</f>
        <v>0</v>
      </c>
      <c r="Z120" s="270">
        <f>IF('Parade Entries'!$G121="Charity",'Parade Entries'!AB121,"")</f>
        <v>1.75</v>
      </c>
      <c r="AA120" s="273">
        <f>IF('Parade Entries'!$G121="Charity",'Parade Entries'!AC121,"")</f>
        <v>3.5000000000000003E-2</v>
      </c>
      <c r="AB120" s="233" t="str">
        <f>IF('Parade Entries'!$G121="Charity",'Parade Entries'!AD121,"")</f>
        <v>Adam Pallai</v>
      </c>
      <c r="AC120" s="233" t="str">
        <f>IF('Parade Entries'!$G121="Charity",'Parade Entries'!AE121,"")</f>
        <v>New Site</v>
      </c>
      <c r="AD120" s="233" t="str">
        <f>IF('Parade Entries'!$G121="Charity",'Parade Entries'!AF121,"")</f>
        <v/>
      </c>
    </row>
    <row r="121" spans="1:30" ht="18" x14ac:dyDescent="0.25">
      <c r="B121" s="156" t="str">
        <f>IF('Parade Entries'!$G122="Charity",'Parade Entries'!B122,"")</f>
        <v/>
      </c>
      <c r="C121" s="233" t="str">
        <f>IF('Parade Entries'!$G122="Charity",'Parade Entries'!E122,"")</f>
        <v/>
      </c>
      <c r="D121" s="233" t="str">
        <f>IF('Parade Entries'!$G122="Charity",'Parade Entries'!F122,"")</f>
        <v/>
      </c>
      <c r="E121" s="233" t="str">
        <f>IF('Parade Entries'!$G122="Charity",'Parade Entries'!G122,"")</f>
        <v/>
      </c>
      <c r="F121" s="233" t="str">
        <f>IF('Parade Entries'!$G122="Charity",'Parade Entries'!H122,"")</f>
        <v/>
      </c>
      <c r="G121" s="233" t="str">
        <f>IF('Parade Entries'!$G122="Charity",'Parade Entries'!I122,"")</f>
        <v/>
      </c>
      <c r="H121" s="233" t="str">
        <f>IF('Parade Entries'!$G122="Charity",'Parade Entries'!J122,"")</f>
        <v/>
      </c>
      <c r="I121" s="268" t="str">
        <f>IF('Parade Entries'!$G122="Charity",'Parade Entries'!K122,"")</f>
        <v/>
      </c>
      <c r="J121" s="233" t="str">
        <f>IF('Parade Entries'!$G122="Charity",'Parade Entries'!L122,"")</f>
        <v/>
      </c>
      <c r="K121" s="269" t="str">
        <f>IF('Parade Entries'!$G122="Charity",'Parade Entries'!M122,"")</f>
        <v/>
      </c>
      <c r="L121" s="233" t="str">
        <f>IF('Parade Entries'!$G122="Charity",'Parade Entries'!N122,"")</f>
        <v/>
      </c>
      <c r="M121" s="269" t="str">
        <f>IF('Parade Entries'!$G122="Charity",'Parade Entries'!O122,"")</f>
        <v/>
      </c>
      <c r="N121" s="233" t="str">
        <f>IF('Parade Entries'!$G122="Charity",'Parade Entries'!P122,"")</f>
        <v/>
      </c>
      <c r="O121" s="269" t="str">
        <f>IF('Parade Entries'!$G122="Charity",'Parade Entries'!Q122,"")</f>
        <v/>
      </c>
      <c r="P121" s="269" t="str">
        <f>IF('Parade Entries'!$G122="Charity",'Parade Entries'!R122,"")</f>
        <v/>
      </c>
      <c r="Q121" s="233" t="str">
        <f>IF('Parade Entries'!$G122="Charity",'Parade Entries'!S122,"")</f>
        <v/>
      </c>
      <c r="R121" s="233" t="str">
        <f>IF('Parade Entries'!$G122="Charity",'Parade Entries'!T122,"")</f>
        <v/>
      </c>
      <c r="S121" s="270" t="str">
        <f>IF('Parade Entries'!$G122="Charity",'Parade Entries'!U122,"")</f>
        <v/>
      </c>
      <c r="T121" s="270" t="str">
        <f>IF('Parade Entries'!$G122="Charity",'Parade Entries'!W122,"")</f>
        <v/>
      </c>
      <c r="U121" s="270" t="str">
        <f>IF('Parade Entries'!$G122="Charity",'Parade Entries'!X122,"")</f>
        <v/>
      </c>
      <c r="V121" s="270" t="str">
        <f>IF('Parade Entries'!$G122="Charity",'Parade Entries'!V122,"")</f>
        <v/>
      </c>
      <c r="W121" s="273" t="str">
        <f>IF('Parade Entries'!$G122="Charity",'Parade Entries'!Y122,"")</f>
        <v/>
      </c>
      <c r="X121" s="270" t="str">
        <f>IF('Parade Entries'!$G122="Charity",'Parade Entries'!Z122,"")</f>
        <v/>
      </c>
      <c r="Y121" s="273" t="str">
        <f>IF('Parade Entries'!$G122="Charity",'Parade Entries'!AA122,"")</f>
        <v/>
      </c>
      <c r="Z121" s="270" t="str">
        <f>IF('Parade Entries'!$G122="Charity",'Parade Entries'!AB122,"")</f>
        <v/>
      </c>
      <c r="AA121" s="273" t="str">
        <f>IF('Parade Entries'!$G122="Charity",'Parade Entries'!AC122,"")</f>
        <v/>
      </c>
      <c r="AB121" s="233" t="str">
        <f>IF('Parade Entries'!$G122="Charity",'Parade Entries'!AD122,"")</f>
        <v/>
      </c>
      <c r="AC121" s="233" t="str">
        <f>IF('Parade Entries'!$G122="Charity",'Parade Entries'!AE122,"")</f>
        <v/>
      </c>
      <c r="AD121" s="233" t="str">
        <f>IF('Parade Entries'!$G122="Charity",'Parade Entries'!AF122,"")</f>
        <v/>
      </c>
    </row>
    <row r="122" spans="1:30" ht="18" x14ac:dyDescent="0.25">
      <c r="B122" s="156" t="str">
        <f>IF('Parade Entries'!$G9="Charity",'Parade Entries'!B9,"")</f>
        <v/>
      </c>
      <c r="C122" s="233" t="str">
        <f>IF('Parade Entries'!$G9="Charity",'Parade Entries'!E9,"")</f>
        <v/>
      </c>
      <c r="D122" s="233" t="str">
        <f>IF('Parade Entries'!$G9="Charity",'Parade Entries'!F9,"")</f>
        <v/>
      </c>
      <c r="E122" s="233" t="str">
        <f>IF('Parade Entries'!$G9="Charity",'Parade Entries'!G9,"")</f>
        <v/>
      </c>
      <c r="F122" s="233" t="str">
        <f>IF('Parade Entries'!$G9="Charity",'Parade Entries'!H9,"")</f>
        <v/>
      </c>
      <c r="G122" s="233" t="str">
        <f>IF('Parade Entries'!$G9="Charity",'Parade Entries'!I9,"")</f>
        <v/>
      </c>
      <c r="H122" s="233" t="str">
        <f>IF('Parade Entries'!$G9="Charity",'Parade Entries'!J9,"")</f>
        <v/>
      </c>
      <c r="I122" s="268" t="str">
        <f>IF('Parade Entries'!$G9="Charity",'Parade Entries'!K9,"")</f>
        <v/>
      </c>
      <c r="J122" s="233" t="str">
        <f>IF('Parade Entries'!$G9="Charity",'Parade Entries'!L9,"")</f>
        <v/>
      </c>
      <c r="K122" s="269" t="str">
        <f>IF('Parade Entries'!$G9="Charity",'Parade Entries'!M9,"")</f>
        <v/>
      </c>
      <c r="L122" s="233" t="str">
        <f>IF('Parade Entries'!$G9="Charity",'Parade Entries'!N9,"")</f>
        <v/>
      </c>
      <c r="M122" s="269" t="str">
        <f>IF('Parade Entries'!$G9="Charity",'Parade Entries'!O9,"")</f>
        <v/>
      </c>
      <c r="N122" s="233" t="str">
        <f>IF('Parade Entries'!$G9="Charity",'Parade Entries'!P9,"")</f>
        <v/>
      </c>
      <c r="O122" s="269" t="str">
        <f>IF('Parade Entries'!$G9="Charity",'Parade Entries'!Q9,"")</f>
        <v/>
      </c>
      <c r="P122" s="269" t="str">
        <f>IF('Parade Entries'!$G9="Charity",'Parade Entries'!R9,"")</f>
        <v/>
      </c>
      <c r="Q122" s="233" t="str">
        <f>IF('Parade Entries'!$G9="Charity",'Parade Entries'!S9,"")</f>
        <v/>
      </c>
      <c r="R122" s="233" t="str">
        <f>IF('Parade Entries'!$G9="Charity",'Parade Entries'!T9,"")</f>
        <v/>
      </c>
      <c r="S122" s="270" t="str">
        <f>IF('Parade Entries'!$G9="Charity",'Parade Entries'!U9,"")</f>
        <v/>
      </c>
      <c r="T122" s="270" t="str">
        <f>IF('Parade Entries'!$G9="Charity",'Parade Entries'!W9,"")</f>
        <v/>
      </c>
      <c r="U122" s="270" t="str">
        <f>IF('Parade Entries'!$G9="Charity",'Parade Entries'!X9,"")</f>
        <v/>
      </c>
      <c r="V122" s="270" t="str">
        <f>IF('Parade Entries'!$G9="Charity",'Parade Entries'!V9,"")</f>
        <v/>
      </c>
      <c r="W122" s="273" t="str">
        <f>IF('Parade Entries'!$G9="Charity",'Parade Entries'!Y9,"")</f>
        <v/>
      </c>
      <c r="X122" s="270" t="str">
        <f>IF('Parade Entries'!$G9="Charity",'Parade Entries'!Z9,"")</f>
        <v/>
      </c>
      <c r="Y122" s="273" t="str">
        <f>IF('Parade Entries'!$G9="Charity",'Parade Entries'!AA9,"")</f>
        <v/>
      </c>
      <c r="Z122" s="270" t="str">
        <f>IF('Parade Entries'!$G9="Charity",'Parade Entries'!AB9,"")</f>
        <v/>
      </c>
      <c r="AA122" s="273" t="str">
        <f>IF('Parade Entries'!$G9="Charity",'Parade Entries'!AC9,"")</f>
        <v/>
      </c>
      <c r="AB122" s="233" t="str">
        <f>IF('Parade Entries'!$G9="Charity",'Parade Entries'!AD9,"")</f>
        <v/>
      </c>
      <c r="AC122" s="233" t="str">
        <f>IF('Parade Entries'!$G9="Charity",'Parade Entries'!AE9,"")</f>
        <v/>
      </c>
      <c r="AD122" s="233" t="str">
        <f>IF('Parade Entries'!$G9="Charity",'Parade Entries'!AF9,"")</f>
        <v/>
      </c>
    </row>
    <row r="123" spans="1:30" ht="18" x14ac:dyDescent="0.25">
      <c r="B123" s="156" t="str">
        <f>IF('Parade Entries'!$G123="Charity",'Parade Entries'!B123,"")</f>
        <v/>
      </c>
      <c r="C123" s="233" t="str">
        <f>IF('Parade Entries'!$G123="Charity",'Parade Entries'!E123,"")</f>
        <v/>
      </c>
      <c r="D123" s="233" t="str">
        <f>IF('Parade Entries'!$G123="Charity",'Parade Entries'!F123,"")</f>
        <v/>
      </c>
      <c r="E123" s="233" t="str">
        <f>IF('Parade Entries'!$G123="Charity",'Parade Entries'!G123,"")</f>
        <v/>
      </c>
      <c r="F123" s="233" t="str">
        <f>IF('Parade Entries'!$G123="Charity",'Parade Entries'!H123,"")</f>
        <v/>
      </c>
      <c r="G123" s="233" t="str">
        <f>IF('Parade Entries'!$G123="Charity",'Parade Entries'!I123,"")</f>
        <v/>
      </c>
      <c r="H123" s="233" t="str">
        <f>IF('Parade Entries'!$G123="Charity",'Parade Entries'!J123,"")</f>
        <v/>
      </c>
      <c r="I123" s="268" t="str">
        <f>IF('Parade Entries'!$G123="Charity",'Parade Entries'!K123,"")</f>
        <v/>
      </c>
      <c r="J123" s="233" t="str">
        <f>IF('Parade Entries'!$G123="Charity",'Parade Entries'!L123,"")</f>
        <v/>
      </c>
      <c r="K123" s="269" t="str">
        <f>IF('Parade Entries'!$G123="Charity",'Parade Entries'!M123,"")</f>
        <v/>
      </c>
      <c r="L123" s="233" t="str">
        <f>IF('Parade Entries'!$G123="Charity",'Parade Entries'!N123,"")</f>
        <v/>
      </c>
      <c r="M123" s="269" t="str">
        <f>IF('Parade Entries'!$G123="Charity",'Parade Entries'!O123,"")</f>
        <v/>
      </c>
      <c r="N123" s="233" t="str">
        <f>IF('Parade Entries'!$G123="Charity",'Parade Entries'!P123,"")</f>
        <v/>
      </c>
      <c r="O123" s="269" t="str">
        <f>IF('Parade Entries'!$G123="Charity",'Parade Entries'!Q123,"")</f>
        <v/>
      </c>
      <c r="P123" s="269" t="str">
        <f>IF('Parade Entries'!$G123="Charity",'Parade Entries'!R123,"")</f>
        <v/>
      </c>
      <c r="Q123" s="233" t="str">
        <f>IF('Parade Entries'!$G123="Charity",'Parade Entries'!S123,"")</f>
        <v/>
      </c>
      <c r="R123" s="233" t="str">
        <f>IF('Parade Entries'!$G123="Charity",'Parade Entries'!T123,"")</f>
        <v/>
      </c>
      <c r="S123" s="270" t="str">
        <f>IF('Parade Entries'!$G123="Charity",'Parade Entries'!U123,"")</f>
        <v/>
      </c>
      <c r="T123" s="270" t="str">
        <f>IF('Parade Entries'!$G123="Charity",'Parade Entries'!W123,"")</f>
        <v/>
      </c>
      <c r="U123" s="270" t="str">
        <f>IF('Parade Entries'!$G123="Charity",'Parade Entries'!X123,"")</f>
        <v/>
      </c>
      <c r="V123" s="270" t="str">
        <f>IF('Parade Entries'!$G123="Charity",'Parade Entries'!V123,"")</f>
        <v/>
      </c>
      <c r="W123" s="273" t="str">
        <f>IF('Parade Entries'!$G123="Charity",'Parade Entries'!Y123,"")</f>
        <v/>
      </c>
      <c r="X123" s="270" t="str">
        <f>IF('Parade Entries'!$G123="Charity",'Parade Entries'!Z123,"")</f>
        <v/>
      </c>
      <c r="Y123" s="273" t="str">
        <f>IF('Parade Entries'!$G123="Charity",'Parade Entries'!AA123,"")</f>
        <v/>
      </c>
      <c r="Z123" s="270" t="str">
        <f>IF('Parade Entries'!$G123="Charity",'Parade Entries'!AB123,"")</f>
        <v/>
      </c>
      <c r="AA123" s="273" t="str">
        <f>IF('Parade Entries'!$G123="Charity",'Parade Entries'!AC123,"")</f>
        <v/>
      </c>
      <c r="AB123" s="233" t="str">
        <f>IF('Parade Entries'!$G123="Charity",'Parade Entries'!AD123,"")</f>
        <v/>
      </c>
      <c r="AC123" s="233" t="str">
        <f>IF('Parade Entries'!$G123="Charity",'Parade Entries'!AE123,"")</f>
        <v/>
      </c>
      <c r="AD123" s="233" t="str">
        <f>IF('Parade Entries'!$G123="Charity",'Parade Entries'!AF123,"")</f>
        <v/>
      </c>
    </row>
    <row r="124" spans="1:30" ht="18" x14ac:dyDescent="0.25">
      <c r="B124" s="156" t="str">
        <f>IF('Parade Entries'!$G124="Charity",'Parade Entries'!B124,"")</f>
        <v/>
      </c>
      <c r="C124" s="233" t="str">
        <f>IF('Parade Entries'!$G124="Charity",'Parade Entries'!E124,"")</f>
        <v/>
      </c>
      <c r="D124" s="233" t="str">
        <f>IF('Parade Entries'!$G124="Charity",'Parade Entries'!F124,"")</f>
        <v/>
      </c>
      <c r="E124" s="233" t="str">
        <f>IF('Parade Entries'!$G124="Charity",'Parade Entries'!G124,"")</f>
        <v/>
      </c>
      <c r="F124" s="233" t="str">
        <f>IF('Parade Entries'!$G124="Charity",'Parade Entries'!H124,"")</f>
        <v/>
      </c>
      <c r="G124" s="233" t="str">
        <f>IF('Parade Entries'!$G124="Charity",'Parade Entries'!I124,"")</f>
        <v/>
      </c>
      <c r="H124" s="233" t="str">
        <f>IF('Parade Entries'!$G124="Charity",'Parade Entries'!J124,"")</f>
        <v/>
      </c>
      <c r="I124" s="268" t="str">
        <f>IF('Parade Entries'!$G124="Charity",'Parade Entries'!K124,"")</f>
        <v/>
      </c>
      <c r="J124" s="233" t="str">
        <f>IF('Parade Entries'!$G124="Charity",'Parade Entries'!L124,"")</f>
        <v/>
      </c>
      <c r="K124" s="269" t="str">
        <f>IF('Parade Entries'!$G124="Charity",'Parade Entries'!M124,"")</f>
        <v/>
      </c>
      <c r="L124" s="233" t="str">
        <f>IF('Parade Entries'!$G124="Charity",'Parade Entries'!N124,"")</f>
        <v/>
      </c>
      <c r="M124" s="269" t="str">
        <f>IF('Parade Entries'!$G124="Charity",'Parade Entries'!O124,"")</f>
        <v/>
      </c>
      <c r="N124" s="233" t="str">
        <f>IF('Parade Entries'!$G124="Charity",'Parade Entries'!P124,"")</f>
        <v/>
      </c>
      <c r="O124" s="269" t="str">
        <f>IF('Parade Entries'!$G124="Charity",'Parade Entries'!Q124,"")</f>
        <v/>
      </c>
      <c r="P124" s="269" t="str">
        <f>IF('Parade Entries'!$G124="Charity",'Parade Entries'!R124,"")</f>
        <v/>
      </c>
      <c r="Q124" s="233" t="str">
        <f>IF('Parade Entries'!$G124="Charity",'Parade Entries'!S124,"")</f>
        <v/>
      </c>
      <c r="R124" s="233" t="str">
        <f>IF('Parade Entries'!$G124="Charity",'Parade Entries'!T124,"")</f>
        <v/>
      </c>
      <c r="S124" s="270" t="str">
        <f>IF('Parade Entries'!$G124="Charity",'Parade Entries'!U124,"")</f>
        <v/>
      </c>
      <c r="T124" s="270" t="str">
        <f>IF('Parade Entries'!$G124="Charity",'Parade Entries'!W124,"")</f>
        <v/>
      </c>
      <c r="U124" s="270" t="str">
        <f>IF('Parade Entries'!$G124="Charity",'Parade Entries'!X124,"")</f>
        <v/>
      </c>
      <c r="V124" s="270" t="str">
        <f>IF('Parade Entries'!$G124="Charity",'Parade Entries'!V124,"")</f>
        <v/>
      </c>
      <c r="W124" s="273" t="str">
        <f>IF('Parade Entries'!$G124="Charity",'Parade Entries'!Y124,"")</f>
        <v/>
      </c>
      <c r="X124" s="270" t="str">
        <f>IF('Parade Entries'!$G124="Charity",'Parade Entries'!Z124,"")</f>
        <v/>
      </c>
      <c r="Y124" s="273" t="str">
        <f>IF('Parade Entries'!$G124="Charity",'Parade Entries'!AA124,"")</f>
        <v/>
      </c>
      <c r="Z124" s="270" t="str">
        <f>IF('Parade Entries'!$G124="Charity",'Parade Entries'!AB124,"")</f>
        <v/>
      </c>
      <c r="AA124" s="273" t="str">
        <f>IF('Parade Entries'!$G124="Charity",'Parade Entries'!AC124,"")</f>
        <v/>
      </c>
      <c r="AB124" s="233" t="str">
        <f>IF('Parade Entries'!$G124="Charity",'Parade Entries'!AD124,"")</f>
        <v/>
      </c>
      <c r="AC124" s="233" t="str">
        <f>IF('Parade Entries'!$G124="Charity",'Parade Entries'!AE124,"")</f>
        <v/>
      </c>
      <c r="AD124" s="233" t="str">
        <f>IF('Parade Entries'!$G124="Charity",'Parade Entries'!AF124,"")</f>
        <v/>
      </c>
    </row>
    <row r="125" spans="1:30" ht="18" x14ac:dyDescent="0.25">
      <c r="B125" s="156" t="str">
        <f>IF('Parade Entries'!$G125="Charity",'Parade Entries'!B125,"")</f>
        <v/>
      </c>
      <c r="C125" s="233" t="str">
        <f>IF('Parade Entries'!$G125="Charity",'Parade Entries'!E125,"")</f>
        <v/>
      </c>
      <c r="D125" s="233" t="str">
        <f>IF('Parade Entries'!$G125="Charity",'Parade Entries'!F125,"")</f>
        <v/>
      </c>
      <c r="E125" s="233" t="str">
        <f>IF('Parade Entries'!$G125="Charity",'Parade Entries'!G125,"")</f>
        <v/>
      </c>
      <c r="F125" s="233" t="str">
        <f>IF('Parade Entries'!$G125="Charity",'Parade Entries'!H125,"")</f>
        <v/>
      </c>
      <c r="G125" s="233" t="str">
        <f>IF('Parade Entries'!$G125="Charity",'Parade Entries'!I125,"")</f>
        <v/>
      </c>
      <c r="H125" s="233" t="str">
        <f>IF('Parade Entries'!$G125="Charity",'Parade Entries'!J125,"")</f>
        <v/>
      </c>
      <c r="I125" s="268" t="str">
        <f>IF('Parade Entries'!$G125="Charity",'Parade Entries'!K125,"")</f>
        <v/>
      </c>
      <c r="J125" s="233" t="str">
        <f>IF('Parade Entries'!$G125="Charity",'Parade Entries'!L125,"")</f>
        <v/>
      </c>
      <c r="K125" s="269" t="str">
        <f>IF('Parade Entries'!$G125="Charity",'Parade Entries'!M125,"")</f>
        <v/>
      </c>
      <c r="L125" s="233" t="str">
        <f>IF('Parade Entries'!$G125="Charity",'Parade Entries'!N125,"")</f>
        <v/>
      </c>
      <c r="M125" s="269" t="str">
        <f>IF('Parade Entries'!$G125="Charity",'Parade Entries'!O125,"")</f>
        <v/>
      </c>
      <c r="N125" s="233" t="str">
        <f>IF('Parade Entries'!$G125="Charity",'Parade Entries'!P125,"")</f>
        <v/>
      </c>
      <c r="O125" s="269" t="str">
        <f>IF('Parade Entries'!$G125="Charity",'Parade Entries'!Q125,"")</f>
        <v/>
      </c>
      <c r="P125" s="269" t="str">
        <f>IF('Parade Entries'!$G125="Charity",'Parade Entries'!R125,"")</f>
        <v/>
      </c>
      <c r="Q125" s="233" t="str">
        <f>IF('Parade Entries'!$G125="Charity",'Parade Entries'!S125,"")</f>
        <v/>
      </c>
      <c r="R125" s="233" t="str">
        <f>IF('Parade Entries'!$G125="Charity",'Parade Entries'!T125,"")</f>
        <v/>
      </c>
      <c r="S125" s="270" t="str">
        <f>IF('Parade Entries'!$G125="Charity",'Parade Entries'!U125,"")</f>
        <v/>
      </c>
      <c r="T125" s="270" t="str">
        <f>IF('Parade Entries'!$G125="Charity",'Parade Entries'!W125,"")</f>
        <v/>
      </c>
      <c r="U125" s="270" t="str">
        <f>IF('Parade Entries'!$G125="Charity",'Parade Entries'!X125,"")</f>
        <v/>
      </c>
      <c r="V125" s="270" t="str">
        <f>IF('Parade Entries'!$G125="Charity",'Parade Entries'!V125,"")</f>
        <v/>
      </c>
      <c r="W125" s="273" t="str">
        <f>IF('Parade Entries'!$G125="Charity",'Parade Entries'!Y125,"")</f>
        <v/>
      </c>
      <c r="X125" s="270" t="str">
        <f>IF('Parade Entries'!$G125="Charity",'Parade Entries'!Z125,"")</f>
        <v/>
      </c>
      <c r="Y125" s="273" t="str">
        <f>IF('Parade Entries'!$G125="Charity",'Parade Entries'!AA125,"")</f>
        <v/>
      </c>
      <c r="Z125" s="270" t="str">
        <f>IF('Parade Entries'!$G125="Charity",'Parade Entries'!AB125,"")</f>
        <v/>
      </c>
      <c r="AA125" s="273" t="str">
        <f>IF('Parade Entries'!$G125="Charity",'Parade Entries'!AC125,"")</f>
        <v/>
      </c>
      <c r="AB125" s="233" t="str">
        <f>IF('Parade Entries'!$G125="Charity",'Parade Entries'!AD125,"")</f>
        <v/>
      </c>
      <c r="AC125" s="233" t="str">
        <f>IF('Parade Entries'!$G125="Charity",'Parade Entries'!AE125,"")</f>
        <v/>
      </c>
      <c r="AD125" s="233" t="str">
        <f>IF('Parade Entries'!$G125="Charity",'Parade Entries'!AF125,"")</f>
        <v/>
      </c>
    </row>
    <row r="126" spans="1:30" ht="18" x14ac:dyDescent="0.25">
      <c r="B126" s="156" t="str">
        <f>IF('Parade Entries'!$G127="Charity",'Parade Entries'!B127,"")</f>
        <v/>
      </c>
      <c r="C126" s="233" t="str">
        <f>IF('Parade Entries'!$G127="Charity",'Parade Entries'!E127,"")</f>
        <v/>
      </c>
      <c r="D126" s="233" t="str">
        <f>IF('Parade Entries'!$G127="Charity",'Parade Entries'!F127,"")</f>
        <v/>
      </c>
      <c r="E126" s="233" t="str">
        <f>IF('Parade Entries'!$G127="Charity",'Parade Entries'!G127,"")</f>
        <v/>
      </c>
      <c r="F126" s="233" t="str">
        <f>IF('Parade Entries'!$G127="Charity",'Parade Entries'!H127,"")</f>
        <v/>
      </c>
      <c r="G126" s="233" t="str">
        <f>IF('Parade Entries'!$G127="Charity",'Parade Entries'!I127,"")</f>
        <v/>
      </c>
      <c r="H126" s="233" t="str">
        <f>IF('Parade Entries'!$G127="Charity",'Parade Entries'!J127,"")</f>
        <v/>
      </c>
      <c r="I126" s="268" t="str">
        <f>IF('Parade Entries'!$G127="Charity",'Parade Entries'!K127,"")</f>
        <v/>
      </c>
      <c r="J126" s="233" t="str">
        <f>IF('Parade Entries'!$G127="Charity",'Parade Entries'!L127,"")</f>
        <v/>
      </c>
      <c r="K126" s="269" t="str">
        <f>IF('Parade Entries'!$G127="Charity",'Parade Entries'!M127,"")</f>
        <v/>
      </c>
      <c r="L126" s="233" t="str">
        <f>IF('Parade Entries'!$G127="Charity",'Parade Entries'!N127,"")</f>
        <v/>
      </c>
      <c r="M126" s="269" t="str">
        <f>IF('Parade Entries'!$G127="Charity",'Parade Entries'!O127,"")</f>
        <v/>
      </c>
      <c r="N126" s="233" t="str">
        <f>IF('Parade Entries'!$G127="Charity",'Parade Entries'!P127,"")</f>
        <v/>
      </c>
      <c r="O126" s="269" t="str">
        <f>IF('Parade Entries'!$G127="Charity",'Parade Entries'!Q127,"")</f>
        <v/>
      </c>
      <c r="P126" s="269" t="str">
        <f>IF('Parade Entries'!$G127="Charity",'Parade Entries'!R127,"")</f>
        <v/>
      </c>
      <c r="Q126" s="233" t="str">
        <f>IF('Parade Entries'!$G127="Charity",'Parade Entries'!S127,"")</f>
        <v/>
      </c>
      <c r="R126" s="233" t="str">
        <f>IF('Parade Entries'!$G127="Charity",'Parade Entries'!T127,"")</f>
        <v/>
      </c>
      <c r="S126" s="270" t="str">
        <f>IF('Parade Entries'!$G127="Charity",'Parade Entries'!U127,"")</f>
        <v/>
      </c>
      <c r="T126" s="270" t="str">
        <f>IF('Parade Entries'!$G127="Charity",'Parade Entries'!W127,"")</f>
        <v/>
      </c>
      <c r="U126" s="270" t="str">
        <f>IF('Parade Entries'!$G127="Charity",'Parade Entries'!X127,"")</f>
        <v/>
      </c>
      <c r="V126" s="270" t="str">
        <f>IF('Parade Entries'!$G127="Charity",'Parade Entries'!V127,"")</f>
        <v/>
      </c>
      <c r="W126" s="273" t="str">
        <f>IF('Parade Entries'!$G127="Charity",'Parade Entries'!Y127,"")</f>
        <v/>
      </c>
      <c r="X126" s="270" t="str">
        <f>IF('Parade Entries'!$G127="Charity",'Parade Entries'!Z127,"")</f>
        <v/>
      </c>
      <c r="Y126" s="273" t="str">
        <f>IF('Parade Entries'!$G127="Charity",'Parade Entries'!AA127,"")</f>
        <v/>
      </c>
      <c r="Z126" s="270" t="str">
        <f>IF('Parade Entries'!$G127="Charity",'Parade Entries'!AB127,"")</f>
        <v/>
      </c>
      <c r="AA126" s="273" t="str">
        <f>IF('Parade Entries'!$G127="Charity",'Parade Entries'!AC127,"")</f>
        <v/>
      </c>
      <c r="AB126" s="233" t="str">
        <f>IF('Parade Entries'!$G127="Charity",'Parade Entries'!AD127,"")</f>
        <v/>
      </c>
      <c r="AC126" s="233" t="str">
        <f>IF('Parade Entries'!$G127="Charity",'Parade Entries'!AE127,"")</f>
        <v/>
      </c>
      <c r="AD126" s="233" t="str">
        <f>IF('Parade Entries'!$G127="Charity",'Parade Entries'!AF127,"")</f>
        <v/>
      </c>
    </row>
    <row r="127" spans="1:30" ht="18" x14ac:dyDescent="0.25">
      <c r="B127" s="156" t="str">
        <f>IF('Parade Entries'!$G130="Charity",'Parade Entries'!B130,"")</f>
        <v/>
      </c>
      <c r="C127" s="233" t="str">
        <f>IF('Parade Entries'!$G130="Charity",'Parade Entries'!E130,"")</f>
        <v/>
      </c>
      <c r="D127" s="233" t="str">
        <f>IF('Parade Entries'!$G130="Charity",'Parade Entries'!F130,"")</f>
        <v/>
      </c>
      <c r="E127" s="233" t="str">
        <f>IF('Parade Entries'!$G130="Charity",'Parade Entries'!G130,"")</f>
        <v/>
      </c>
      <c r="F127" s="233" t="str">
        <f>IF('Parade Entries'!$G130="Charity",'Parade Entries'!H130,"")</f>
        <v/>
      </c>
      <c r="G127" s="233" t="str">
        <f>IF('Parade Entries'!$G130="Charity",'Parade Entries'!I130,"")</f>
        <v/>
      </c>
      <c r="H127" s="233" t="str">
        <f>IF('Parade Entries'!$G130="Charity",'Parade Entries'!J130,"")</f>
        <v/>
      </c>
      <c r="I127" s="268" t="str">
        <f>IF('Parade Entries'!$G130="Charity",'Parade Entries'!K130,"")</f>
        <v/>
      </c>
      <c r="J127" s="233" t="str">
        <f>IF('Parade Entries'!$G130="Charity",'Parade Entries'!L130,"")</f>
        <v/>
      </c>
      <c r="K127" s="269" t="str">
        <f>IF('Parade Entries'!$G130="Charity",'Parade Entries'!M130,"")</f>
        <v/>
      </c>
      <c r="L127" s="233" t="str">
        <f>IF('Parade Entries'!$G130="Charity",'Parade Entries'!N130,"")</f>
        <v/>
      </c>
      <c r="M127" s="269" t="str">
        <f>IF('Parade Entries'!$G130="Charity",'Parade Entries'!O130,"")</f>
        <v/>
      </c>
      <c r="N127" s="233" t="str">
        <f>IF('Parade Entries'!$G130="Charity",'Parade Entries'!P130,"")</f>
        <v/>
      </c>
      <c r="O127" s="269" t="str">
        <f>IF('Parade Entries'!$G130="Charity",'Parade Entries'!Q130,"")</f>
        <v/>
      </c>
      <c r="P127" s="269" t="str">
        <f>IF('Parade Entries'!$G130="Charity",'Parade Entries'!R130,"")</f>
        <v/>
      </c>
      <c r="Q127" s="233" t="str">
        <f>IF('Parade Entries'!$G130="Charity",'Parade Entries'!S130,"")</f>
        <v/>
      </c>
      <c r="R127" s="233" t="str">
        <f>IF('Parade Entries'!$G130="Charity",'Parade Entries'!T130,"")</f>
        <v/>
      </c>
      <c r="S127" s="270" t="str">
        <f>IF('Parade Entries'!$G130="Charity",'Parade Entries'!U130,"")</f>
        <v/>
      </c>
      <c r="T127" s="270" t="str">
        <f>IF('Parade Entries'!$G130="Charity",'Parade Entries'!W130,"")</f>
        <v/>
      </c>
      <c r="U127" s="270" t="str">
        <f>IF('Parade Entries'!$G130="Charity",'Parade Entries'!X130,"")</f>
        <v/>
      </c>
      <c r="V127" s="270" t="str">
        <f>IF('Parade Entries'!$G130="Charity",'Parade Entries'!V130,"")</f>
        <v/>
      </c>
      <c r="W127" s="273" t="str">
        <f>IF('Parade Entries'!$G130="Charity",'Parade Entries'!Y130,"")</f>
        <v/>
      </c>
      <c r="X127" s="270" t="str">
        <f>IF('Parade Entries'!$G130="Charity",'Parade Entries'!Z130,"")</f>
        <v/>
      </c>
      <c r="Y127" s="273" t="str">
        <f>IF('Parade Entries'!$G130="Charity",'Parade Entries'!AA130,"")</f>
        <v/>
      </c>
      <c r="Z127" s="270" t="str">
        <f>IF('Parade Entries'!$G130="Charity",'Parade Entries'!AB130,"")</f>
        <v/>
      </c>
      <c r="AA127" s="273" t="str">
        <f>IF('Parade Entries'!$G130="Charity",'Parade Entries'!AC130,"")</f>
        <v/>
      </c>
      <c r="AB127" s="233" t="str">
        <f>IF('Parade Entries'!$G130="Charity",'Parade Entries'!AD130,"")</f>
        <v/>
      </c>
      <c r="AC127" s="233" t="str">
        <f>IF('Parade Entries'!$G130="Charity",'Parade Entries'!AE130,"")</f>
        <v/>
      </c>
      <c r="AD127" s="233" t="str">
        <f>IF('Parade Entries'!$G130="Charity",'Parade Entries'!AF130,"")</f>
        <v/>
      </c>
    </row>
    <row r="128" spans="1:30" ht="36" x14ac:dyDescent="0.25">
      <c r="A128" s="246"/>
      <c r="B128" s="247" t="s">
        <v>305</v>
      </c>
      <c r="C128" s="248" t="s">
        <v>12</v>
      </c>
      <c r="D128" s="247" t="s">
        <v>18</v>
      </c>
      <c r="E128" s="247" t="s">
        <v>2</v>
      </c>
      <c r="F128" s="24" t="s">
        <v>49</v>
      </c>
      <c r="G128" s="24" t="s">
        <v>50</v>
      </c>
      <c r="H128" s="24" t="s">
        <v>28</v>
      </c>
      <c r="I128" s="249" t="s">
        <v>51</v>
      </c>
      <c r="J128" s="24" t="s">
        <v>313</v>
      </c>
      <c r="K128" s="250" t="s">
        <v>53</v>
      </c>
      <c r="L128" s="24" t="s">
        <v>321</v>
      </c>
      <c r="M128" s="250" t="s">
        <v>599</v>
      </c>
      <c r="N128" s="250" t="s">
        <v>492</v>
      </c>
      <c r="O128" s="24" t="s">
        <v>55</v>
      </c>
      <c r="P128" s="24" t="s">
        <v>54</v>
      </c>
      <c r="Q128" s="24" t="s">
        <v>30</v>
      </c>
      <c r="R128" s="251" t="s">
        <v>8</v>
      </c>
      <c r="S128" s="252" t="s">
        <v>38</v>
      </c>
      <c r="T128" s="252" t="s">
        <v>16</v>
      </c>
      <c r="U128" s="252" t="s">
        <v>420</v>
      </c>
      <c r="V128" s="252" t="s">
        <v>419</v>
      </c>
      <c r="W128" s="252" t="s">
        <v>812</v>
      </c>
      <c r="X128" s="252" t="s">
        <v>438</v>
      </c>
      <c r="Y128" s="252" t="s">
        <v>813</v>
      </c>
      <c r="Z128" s="252" t="s">
        <v>418</v>
      </c>
      <c r="AA128" s="253" t="s">
        <v>814</v>
      </c>
      <c r="AB128" s="24" t="s">
        <v>15</v>
      </c>
      <c r="AC128" s="251" t="s">
        <v>10</v>
      </c>
      <c r="AD128" s="254" t="s">
        <v>62</v>
      </c>
    </row>
    <row r="129" spans="11:26" x14ac:dyDescent="0.2">
      <c r="K129">
        <f>SUM(K1:K127)</f>
        <v>906</v>
      </c>
      <c r="O129" s="154">
        <f>SUM(O1:O127)</f>
        <v>72</v>
      </c>
      <c r="P129" s="154">
        <f>SUM(P1:P127)</f>
        <v>11</v>
      </c>
      <c r="S129" s="154">
        <f>SUM(S1:S127)</f>
        <v>2625</v>
      </c>
      <c r="X129" s="154">
        <f>SUM(X1:X127)</f>
        <v>37.5</v>
      </c>
      <c r="Z129" s="154">
        <f>SUM(Z1:Z127)</f>
        <v>102.93</v>
      </c>
    </row>
  </sheetData>
  <sortState xmlns:xlrd2="http://schemas.microsoft.com/office/spreadsheetml/2017/richdata2" ref="B7:U46">
    <sortCondition ref="C7:C46"/>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44E9-528A-41E1-BF06-CCEBF96D458A}">
  <dimension ref="A6:AD129"/>
  <sheetViews>
    <sheetView showZeros="0" zoomScale="115" zoomScaleNormal="115" workbookViewId="0">
      <selection activeCell="A8" sqref="A8"/>
    </sheetView>
  </sheetViews>
  <sheetFormatPr defaultRowHeight="15" x14ac:dyDescent="0.2"/>
  <cols>
    <col min="2" max="2" width="32.109375" customWidth="1"/>
    <col min="3" max="3" width="17.88671875" customWidth="1"/>
    <col min="4" max="4" width="22.44140625" style="159" customWidth="1"/>
    <col min="5" max="5" width="13.88671875" style="159" customWidth="1"/>
    <col min="6" max="6" width="12" style="159" customWidth="1"/>
    <col min="7" max="7" width="39.5546875" style="159" customWidth="1"/>
    <col min="8" max="8" width="23.88671875" customWidth="1"/>
    <col min="9" max="9" width="28.44140625" style="119" customWidth="1"/>
    <col min="10" max="11" width="11.88671875" style="119" customWidth="1"/>
    <col min="12" max="12" width="19" style="119" customWidth="1"/>
    <col min="13" max="13" width="23.88671875" style="119" customWidth="1"/>
    <col min="14" max="14" width="23.109375" style="159" customWidth="1"/>
    <col min="15" max="15" width="24.44140625" style="119" customWidth="1"/>
    <col min="16" max="16" width="14.88671875" style="119" customWidth="1"/>
    <col min="17" max="17" width="22" style="119" customWidth="1"/>
    <col min="18" max="18" width="15.109375" style="178" customWidth="1"/>
    <col min="19" max="19" width="19.109375" style="119" customWidth="1"/>
    <col min="20" max="20" width="17.109375" customWidth="1"/>
    <col min="21" max="21" width="26.109375" style="119" customWidth="1"/>
    <col min="22" max="22" width="14.109375" customWidth="1"/>
    <col min="23" max="23" width="18.5546875" customWidth="1"/>
    <col min="24" max="24" width="17.5546875" customWidth="1"/>
    <col min="25" max="25" width="16.109375" customWidth="1"/>
    <col min="26" max="26" width="15.5546875" customWidth="1"/>
    <col min="27" max="27" width="17.109375" customWidth="1"/>
    <col min="28" max="28" width="16.88671875" customWidth="1"/>
    <col min="29" max="29" width="19.5546875" customWidth="1"/>
  </cols>
  <sheetData>
    <row r="6" spans="2:30" s="14" customFormat="1" ht="46.5" customHeight="1" x14ac:dyDescent="0.2">
      <c r="B6" s="247" t="s">
        <v>305</v>
      </c>
      <c r="C6" s="248" t="s">
        <v>12</v>
      </c>
      <c r="D6" s="247" t="s">
        <v>18</v>
      </c>
      <c r="E6" s="247" t="s">
        <v>2</v>
      </c>
      <c r="F6" s="24" t="s">
        <v>49</v>
      </c>
      <c r="G6" s="24" t="s">
        <v>50</v>
      </c>
      <c r="H6" s="24" t="s">
        <v>28</v>
      </c>
      <c r="I6" s="249" t="s">
        <v>51</v>
      </c>
      <c r="J6" s="24" t="s">
        <v>313</v>
      </c>
      <c r="K6" s="250"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2" t="s">
        <v>813</v>
      </c>
      <c r="Z6" s="252" t="s">
        <v>418</v>
      </c>
      <c r="AA6" s="253" t="s">
        <v>814</v>
      </c>
      <c r="AB6" s="24" t="s">
        <v>15</v>
      </c>
      <c r="AC6" s="251" t="s">
        <v>10</v>
      </c>
      <c r="AD6" s="254" t="s">
        <v>62</v>
      </c>
    </row>
    <row r="7" spans="2:30" s="14" customFormat="1" ht="18" x14ac:dyDescent="0.25">
      <c r="B7" s="156" t="str">
        <f>IF('Parade Entries'!G7="Commercial",'Parade Entries'!B7,"")</f>
        <v>F.J. Murphy &amp; Son, Inc</v>
      </c>
      <c r="C7" s="233">
        <f>IF('Parade Entries'!$G7="Commercial",'Parade Entries'!E7,"")</f>
        <v>45944</v>
      </c>
      <c r="D7" s="156" t="str">
        <f>IF('Parade Entries'!$G7="Commercial",'Parade Entries'!F7,"")</f>
        <v>Paid</v>
      </c>
      <c r="E7" s="156" t="str">
        <f>IF('Parade Entries'!$G7="Commercial",'Parade Entries'!G7,"")</f>
        <v>Commercial</v>
      </c>
      <c r="F7" s="156" t="str">
        <f>IF('Parade Entries'!$G7="Commercial",'Parade Entries'!H7,"")</f>
        <v>Monica</v>
      </c>
      <c r="G7" s="156" t="str">
        <f>IF('Parade Entries'!$G7="Commercial",'Parade Entries'!I7,"")</f>
        <v>Gordon</v>
      </c>
      <c r="H7" s="156" t="str">
        <f>IF('Parade Entries'!$G7="Commercial",'Parade Entries'!J7,"")</f>
        <v>mgordon@fjmurphy.com</v>
      </c>
      <c r="I7" s="156">
        <f>IF('Parade Entries'!$G7="Commercial",'Parade Entries'!K7,"")</f>
        <v>2174164272</v>
      </c>
      <c r="J7" s="156" t="str">
        <f>IF('Parade Entries'!$G7="Commercial",'Parade Entries'!L7,"")</f>
        <v>Proudly serving our community for over 75 years, F.J. Murphy &amp; Son is a trusted, family-owned company specializing in HVAC, plumbing, and fire protection systems. From keeping your homes comfortable to protecting local schools, hospitals, and businesses — this hardworking team truly keeps our community running! You’ll spot their trucks around town year-round, but today they’re all decked out in green, showing off that Irish pride and celebrating the spirit of St. Patrick’s Day!</v>
      </c>
      <c r="K7" s="156">
        <f>IF('Parade Entries'!$G7="Commercial",'Parade Entries'!M7,"")</f>
        <v>35</v>
      </c>
      <c r="L7" s="156" t="str">
        <f>IF('Parade Entries'!$G7="Commercial",'Parade Entries'!N7,"")</f>
        <v>No Notes</v>
      </c>
      <c r="M7" s="156">
        <f>IF('Parade Entries'!$G7="Commercial",'Parade Entries'!O7,"")</f>
        <v>0</v>
      </c>
      <c r="N7" s="156">
        <f>IF('Parade Entries'!$G7="Commercial",'Parade Entries'!P7,"")</f>
        <v>0</v>
      </c>
      <c r="O7" s="156">
        <f>IF('Parade Entries'!$G7="Commercial",'Parade Entries'!Q7,"")</f>
        <v>1</v>
      </c>
      <c r="P7" s="156">
        <f>IF('Parade Entries'!$G7="Commercial",'Parade Entries'!R7,"")</f>
        <v>0</v>
      </c>
      <c r="Q7" s="156">
        <f>IF('Parade Entries'!$G7="Commercial",'Parade Entries'!S7,"")</f>
        <v>0</v>
      </c>
      <c r="R7" s="156" t="str">
        <f>IF('Parade Entries'!$G7="Commercial",'Parade Entries'!T7,"")</f>
        <v>Online - Stripe</v>
      </c>
      <c r="S7" s="271">
        <f>IF('Parade Entries'!$G7="Commercial",'Parade Entries'!U7,"")</f>
        <v>300</v>
      </c>
      <c r="T7" s="271">
        <f>IF('Parade Entries'!$G7="Commercial",'Parade Entries'!W7,"")</f>
        <v>282.3</v>
      </c>
      <c r="U7" s="271">
        <f>IF('Parade Entries'!$G7="Commercial",'Parade Entries'!X7,"")</f>
        <v>8.6999999999999993</v>
      </c>
      <c r="V7" s="271">
        <f>IF('Parade Entries'!$G7="Commercial",'Parade Entries'!V7,"")</f>
        <v>9</v>
      </c>
      <c r="W7" s="272">
        <f>IF('Parade Entries'!$G7="Commercial",'Parade Entries'!Z7/100,"")</f>
        <v>0</v>
      </c>
      <c r="X7" s="271">
        <f>IF('Parade Entries'!$G7="Commercial",'Parade Entries'!AB7,"")</f>
        <v>17.7</v>
      </c>
      <c r="Y7" s="156" t="str">
        <f>IF('Parade Entries'!$G7="Commercial",'Parade Entries'!AA7,"")</f>
        <v/>
      </c>
      <c r="Z7" s="271">
        <f>IF('Parade Entries'!$G7="Commercial",'Parade Entries'!AB7,"")</f>
        <v>17.7</v>
      </c>
      <c r="AA7" s="272">
        <f>IF('Parade Entries'!$G7="Commercial",'Parade Entries'!AC7,"")</f>
        <v>5.8999999999999997E-2</v>
      </c>
      <c r="AB7" s="271" t="str">
        <f>IF('Parade Entries'!$G7="Commercial",'Parade Entries'!AD7,"")</f>
        <v>Monica Gordon</v>
      </c>
      <c r="AC7" s="271" t="str">
        <f>IF('Parade Entries'!$G7="Commercial",'Parade Entries'!AE7,"")</f>
        <v>Constant Contact</v>
      </c>
      <c r="AD7" s="271" t="str">
        <f>IF('Parade Entries'!$G7="Commercial",'Parade Entries'!AF7,"")</f>
        <v/>
      </c>
    </row>
    <row r="8" spans="2:30" s="14" customFormat="1" ht="18" x14ac:dyDescent="0.25">
      <c r="B8" s="156" t="str">
        <f>IF('Parade Entries'!G8="Commercial",'Parade Entries'!B8,"")</f>
        <v>Rick Ray and Sons Plumbing</v>
      </c>
      <c r="C8" s="233">
        <f>IF('Parade Entries'!$G8="Commercial",'Parade Entries'!E8,"")</f>
        <v>45953</v>
      </c>
      <c r="D8" s="156" t="str">
        <f>IF('Parade Entries'!$G8="Commercial",'Parade Entries'!F8,"")</f>
        <v>Paid</v>
      </c>
      <c r="E8" s="156" t="str">
        <f>IF('Parade Entries'!$G8="Commercial",'Parade Entries'!G8,"")</f>
        <v>Commercial</v>
      </c>
      <c r="F8" s="156" t="str">
        <f>IF('Parade Entries'!$G8="Commercial",'Parade Entries'!H8,"")</f>
        <v>Sandy</v>
      </c>
      <c r="G8" s="156" t="str">
        <f>IF('Parade Entries'!$G8="Commercial",'Parade Entries'!I8,"")</f>
        <v>Ray</v>
      </c>
      <c r="H8" s="156" t="str">
        <f>IF('Parade Entries'!$G8="Commercial",'Parade Entries'!J8,"")</f>
        <v>sandy.ray@rickrayandsonsplumbing.com</v>
      </c>
      <c r="I8" s="156">
        <f>IF('Parade Entries'!$G8="Commercial",'Parade Entries'!K8,"")</f>
        <v>2175250001</v>
      </c>
      <c r="J8" s="156" t="str">
        <f>IF('Parade Entries'!$G8="Commercial",'Parade Entries'!L8,"")</f>
        <v>(Left Blank)</v>
      </c>
      <c r="K8" s="156">
        <f>IF('Parade Entries'!$G8="Commercial",'Parade Entries'!M8,"")</f>
        <v>40</v>
      </c>
      <c r="L8" s="156">
        <f>IF('Parade Entries'!$G8="Commercial",'Parade Entries'!N8,"")</f>
        <v>0</v>
      </c>
      <c r="M8" s="156">
        <f>IF('Parade Entries'!$G8="Commercial",'Parade Entries'!O8,"")</f>
        <v>0</v>
      </c>
      <c r="N8" s="156">
        <f>IF('Parade Entries'!$G8="Commercial",'Parade Entries'!P8,"")</f>
        <v>0</v>
      </c>
      <c r="O8" s="156">
        <f>IF('Parade Entries'!$G8="Commercial",'Parade Entries'!Q8,"")</f>
        <v>3</v>
      </c>
      <c r="P8" s="156">
        <f>IF('Parade Entries'!$G8="Commercial",'Parade Entries'!R8,"")</f>
        <v>1</v>
      </c>
      <c r="Q8" s="156" t="str">
        <f>IF('Parade Entries'!$G8="Commercial",'Parade Entries'!S8,"")</f>
        <v>Truck, Dump Truck, Golf cart</v>
      </c>
      <c r="R8" s="156" t="str">
        <f>IF('Parade Entries'!$G8="Commercial",'Parade Entries'!T8,"")</f>
        <v>Online - Stripe</v>
      </c>
      <c r="S8" s="271">
        <f>IF('Parade Entries'!$G8="Commercial",'Parade Entries'!U8,"")</f>
        <v>300</v>
      </c>
      <c r="T8" s="271">
        <f>IF('Parade Entries'!$G8="Commercial",'Parade Entries'!W8,"")</f>
        <v>282.3</v>
      </c>
      <c r="U8" s="271">
        <f>IF('Parade Entries'!$G8="Commercial",'Parade Entries'!X8,"")</f>
        <v>8.6999999999999993</v>
      </c>
      <c r="V8" s="271">
        <f>IF('Parade Entries'!$G8="Commercial",'Parade Entries'!V8,"")</f>
        <v>9</v>
      </c>
      <c r="W8" s="272">
        <f>IF('Parade Entries'!$G8="Commercial",'Parade Entries'!Z8/100,"")</f>
        <v>0</v>
      </c>
      <c r="X8" s="271">
        <f>IF('Parade Entries'!$G8="Commercial",'Parade Entries'!AB8,"")</f>
        <v>17.7</v>
      </c>
      <c r="Y8" s="272" t="str">
        <f>IF('Parade Entries'!$G8="Commercial",'Parade Entries'!AA8,"")</f>
        <v/>
      </c>
      <c r="Z8" s="271">
        <f>IF('Parade Entries'!$G8="Commercial",'Parade Entries'!AB8,"")</f>
        <v>17.7</v>
      </c>
      <c r="AA8" s="272">
        <f>IF('Parade Entries'!$G8="Commercial",'Parade Entries'!AC8,"")</f>
        <v>5.8999999999999997E-2</v>
      </c>
      <c r="AB8" s="271" t="str">
        <f>IF('Parade Entries'!$G8="Commercial",'Parade Entries'!AD8,"")</f>
        <v>Sandy Ray</v>
      </c>
      <c r="AC8" s="271" t="str">
        <f>IF('Parade Entries'!$G8="Commercial",'Parade Entries'!AE8,"")</f>
        <v>Constant Contact</v>
      </c>
      <c r="AD8" s="271" t="str">
        <f>IF('Parade Entries'!$G8="Commercial",'Parade Entries'!AF8,"")</f>
        <v/>
      </c>
    </row>
    <row r="9" spans="2:30" s="14" customFormat="1" ht="18.75" customHeight="1" x14ac:dyDescent="0.25">
      <c r="B9" s="156" t="str">
        <f>IF('Parade Entries'!G10="Commercial",'Parade Entries'!B10,"")</f>
        <v>United Community Bank - 350</v>
      </c>
      <c r="C9" s="233">
        <f>IF('Parade Entries'!$G10="Commercial",'Parade Entries'!E10,"")</f>
        <v>45965</v>
      </c>
      <c r="D9" s="156" t="str">
        <f>IF('Parade Entries'!$G10="Commercial",'Parade Entries'!F10,"")</f>
        <v>Paid</v>
      </c>
      <c r="E9" s="156" t="str">
        <f>IF('Parade Entries'!$G10="Commercial",'Parade Entries'!G10,"")</f>
        <v>Commercial</v>
      </c>
      <c r="F9" s="156" t="str">
        <f>IF('Parade Entries'!$G10="Commercial",'Parade Entries'!H10,"")</f>
        <v>Hannah</v>
      </c>
      <c r="G9" s="156" t="str">
        <f>IF('Parade Entries'!$G10="Commercial",'Parade Entries'!I10,"")</f>
        <v>Sutton</v>
      </c>
      <c r="H9" s="156" t="str">
        <f>IF('Parade Entries'!$G10="Commercial",'Parade Entries'!J10,"")</f>
        <v>hsutton@ucbbank.com</v>
      </c>
      <c r="I9" s="156">
        <f>IF('Parade Entries'!$G10="Commercial",'Parade Entries'!K10,"")</f>
        <v>2522167853</v>
      </c>
      <c r="J9" s="156" t="str">
        <f>IF('Parade Entries'!$G10="Commercial",'Parade Entries'!L10,"")</f>
        <v>Please welcome United Community Bank, the LEADER of Community Banking. Proudly serving 35 communities in Illinois, Missouri &amp; Naples, FL. UCB brings you the latest banking technology, security, and convenience you expect. UCB also offers a variety of checking and savings accounts, as well as mortgages and other loans, business banking, investments, insurance, and trust services. Visit UCB at one of their Springfield locations or online at UCBbank.com Member FDIC, Equal Housing Lender.</v>
      </c>
      <c r="K9" s="156">
        <f>IF('Parade Entries'!$G10="Commercial",'Parade Entries'!M10,"")</f>
        <v>50</v>
      </c>
      <c r="L9" s="156" t="str">
        <f>IF('Parade Entries'!$G10="Commercial",'Parade Entries'!N10,"")</f>
        <v>IN THE PAST OUR SPOT WAS D9-10, WE WOULD LIKE TO KEEP THIS AS OUR CURRENT POSITION IN THE PARADE</v>
      </c>
      <c r="M9" s="156" t="str">
        <f>IF('Parade Entries'!$G10="Commercial",'Parade Entries'!O10,"")</f>
        <v>no</v>
      </c>
      <c r="N9" s="156">
        <f>IF('Parade Entries'!$G10="Commercial",'Parade Entries'!P10,"")</f>
        <v>0</v>
      </c>
      <c r="O9" s="156">
        <f>IF('Parade Entries'!$G10="Commercial",'Parade Entries'!Q10,"")</f>
        <v>1</v>
      </c>
      <c r="P9" s="156">
        <f>IF('Parade Entries'!$G10="Commercial",'Parade Entries'!R10,"")</f>
        <v>0</v>
      </c>
      <c r="Q9" s="156" t="str">
        <f>IF('Parade Entries'!$G10="Commercial",'Parade Entries'!S10,"")</f>
        <v>1 Trolley/ 1 Gator 2 extended stretch limo</v>
      </c>
      <c r="R9" s="156" t="str">
        <f>IF('Parade Entries'!$G10="Commercial",'Parade Entries'!T10,"")</f>
        <v>Online - Stripe</v>
      </c>
      <c r="S9" s="271">
        <f>IF('Parade Entries'!$G10="Commercial",'Parade Entries'!U10,"")</f>
        <v>300</v>
      </c>
      <c r="T9" s="271">
        <f>IF('Parade Entries'!$G10="Commercial",'Parade Entries'!W10,"")</f>
        <v>350</v>
      </c>
      <c r="U9" s="271">
        <f>IF('Parade Entries'!$G10="Commercial",'Parade Entries'!X10,"")</f>
        <v>0</v>
      </c>
      <c r="V9" s="271">
        <f>IF('Parade Entries'!$G10="Commercial",'Parade Entries'!V10,"")</f>
        <v>0</v>
      </c>
      <c r="W9" s="272">
        <f>IF('Parade Entries'!$G10="Commercial",'Parade Entries'!Z10/100,"")</f>
        <v>0</v>
      </c>
      <c r="X9" s="271">
        <f>IF('Parade Entries'!$G10="Commercial",'Parade Entries'!AB10,"")</f>
        <v>0</v>
      </c>
      <c r="Y9" s="272" t="str">
        <f>IF('Parade Entries'!$G10="Commercial",'Parade Entries'!AA10,"")</f>
        <v/>
      </c>
      <c r="Z9" s="271">
        <f>IF('Parade Entries'!$G10="Commercial",'Parade Entries'!AB10,"")</f>
        <v>0</v>
      </c>
      <c r="AA9" s="272">
        <f>IF('Parade Entries'!$G10="Commercial",'Parade Entries'!AC10,"")</f>
        <v>0</v>
      </c>
      <c r="AB9" s="271" t="str">
        <f>IF('Parade Entries'!$G10="Commercial",'Parade Entries'!AD10,"")</f>
        <v>Hannah Sutton</v>
      </c>
      <c r="AC9" s="271" t="str">
        <f>IF('Parade Entries'!$G10="Commercial",'Parade Entries'!AE10,"")</f>
        <v>Constant Contact</v>
      </c>
      <c r="AD9" s="271">
        <f>IF('Parade Entries'!$G10="Commercial",'Parade Entries'!AF10,"")</f>
        <v>350</v>
      </c>
    </row>
    <row r="10" spans="2:30" s="6" customFormat="1" ht="18" x14ac:dyDescent="0.25">
      <c r="B10" s="156" t="str">
        <f>IF('Parade Entries'!G11="Commercial",'Parade Entries'!B11,"")</f>
        <v/>
      </c>
      <c r="C10" s="233" t="str">
        <f>IF('Parade Entries'!$G11="Commercial",'Parade Entries'!E11,"")</f>
        <v/>
      </c>
      <c r="D10" s="156" t="str">
        <f>IF('Parade Entries'!$G11="Commercial",'Parade Entries'!F11,"")</f>
        <v/>
      </c>
      <c r="E10" s="156" t="str">
        <f>IF('Parade Entries'!$G11="Commercial",'Parade Entries'!G11,"")</f>
        <v/>
      </c>
      <c r="F10" s="156" t="str">
        <f>IF('Parade Entries'!$G11="Commercial",'Parade Entries'!H11,"")</f>
        <v/>
      </c>
      <c r="G10" s="156" t="str">
        <f>IF('Parade Entries'!$G11="Commercial",'Parade Entries'!I11,"")</f>
        <v/>
      </c>
      <c r="H10" s="156" t="str">
        <f>IF('Parade Entries'!$G11="Commercial",'Parade Entries'!J11,"")</f>
        <v/>
      </c>
      <c r="I10" s="156" t="str">
        <f>IF('Parade Entries'!$G11="Commercial",'Parade Entries'!K11,"")</f>
        <v/>
      </c>
      <c r="J10" s="156" t="str">
        <f>IF('Parade Entries'!$G11="Commercial",'Parade Entries'!L11,"")</f>
        <v/>
      </c>
      <c r="K10" s="156" t="str">
        <f>IF('Parade Entries'!$G11="Commercial",'Parade Entries'!M11,"")</f>
        <v/>
      </c>
      <c r="L10" s="156" t="str">
        <f>IF('Parade Entries'!$G11="Commercial",'Parade Entries'!N11,"")</f>
        <v/>
      </c>
      <c r="M10" s="156" t="str">
        <f>IF('Parade Entries'!$G11="Commercial",'Parade Entries'!O11,"")</f>
        <v/>
      </c>
      <c r="N10" s="156" t="str">
        <f>IF('Parade Entries'!$G11="Commercial",'Parade Entries'!P11,"")</f>
        <v/>
      </c>
      <c r="O10" s="156" t="str">
        <f>IF('Parade Entries'!$G11="Commercial",'Parade Entries'!Q11,"")</f>
        <v/>
      </c>
      <c r="P10" s="156" t="str">
        <f>IF('Parade Entries'!$G11="Commercial",'Parade Entries'!R11,"")</f>
        <v/>
      </c>
      <c r="Q10" s="156" t="str">
        <f>IF('Parade Entries'!$G11="Commercial",'Parade Entries'!S11,"")</f>
        <v/>
      </c>
      <c r="R10" s="156" t="str">
        <f>IF('Parade Entries'!$G11="Commercial",'Parade Entries'!T11,"")</f>
        <v/>
      </c>
      <c r="S10" s="271" t="str">
        <f>IF('Parade Entries'!$G11="Commercial",'Parade Entries'!U11,"")</f>
        <v/>
      </c>
      <c r="T10" s="271" t="str">
        <f>IF('Parade Entries'!$G11="Commercial",'Parade Entries'!W11,"")</f>
        <v/>
      </c>
      <c r="U10" s="271" t="str">
        <f>IF('Parade Entries'!$G11="Commercial",'Parade Entries'!X11,"")</f>
        <v/>
      </c>
      <c r="V10" s="271" t="str">
        <f>IF('Parade Entries'!$G11="Commercial",'Parade Entries'!V11,"")</f>
        <v/>
      </c>
      <c r="W10" s="272" t="str">
        <f>IF('Parade Entries'!$G11="Commercial",'Parade Entries'!Z11/100,"")</f>
        <v/>
      </c>
      <c r="X10" s="271" t="str">
        <f>IF('Parade Entries'!$G11="Commercial",'Parade Entries'!AB11,"")</f>
        <v/>
      </c>
      <c r="Y10" s="272" t="str">
        <f>IF('Parade Entries'!$G11="Commercial",'Parade Entries'!AA11,"")</f>
        <v/>
      </c>
      <c r="Z10" s="271" t="str">
        <f>IF('Parade Entries'!$G11="Commercial",'Parade Entries'!AB11,"")</f>
        <v/>
      </c>
      <c r="AA10" s="272" t="str">
        <f>IF('Parade Entries'!$G11="Commercial",'Parade Entries'!AC11,"")</f>
        <v/>
      </c>
      <c r="AB10" s="271" t="str">
        <f>IF('Parade Entries'!$G11="Commercial",'Parade Entries'!AD11,"")</f>
        <v/>
      </c>
      <c r="AC10" s="271" t="str">
        <f>IF('Parade Entries'!$G11="Commercial",'Parade Entries'!AE11,"")</f>
        <v/>
      </c>
      <c r="AD10" s="271" t="str">
        <f>IF('Parade Entries'!$G11="Commercial",'Parade Entries'!AF11,"")</f>
        <v/>
      </c>
    </row>
    <row r="11" spans="2:30" s="6" customFormat="1" ht="18" x14ac:dyDescent="0.25">
      <c r="B11" s="156" t="str">
        <f>IF('Parade Entries'!G12="Commercial",'Parade Entries'!B12,"")</f>
        <v>Plumbers &amp; Steamfitters Local 137</v>
      </c>
      <c r="C11" s="233">
        <f>IF('Parade Entries'!$G12="Commercial",'Parade Entries'!E12,"")</f>
        <v>45999</v>
      </c>
      <c r="D11" s="156" t="str">
        <f>IF('Parade Entries'!$G12="Commercial",'Parade Entries'!F12,"")</f>
        <v>Paid</v>
      </c>
      <c r="E11" s="156" t="str">
        <f>IF('Parade Entries'!$G12="Commercial",'Parade Entries'!G12,"")</f>
        <v>Commercial</v>
      </c>
      <c r="F11" s="156" t="str">
        <f>IF('Parade Entries'!$G12="Commercial",'Parade Entries'!H12,"")</f>
        <v>Scott</v>
      </c>
      <c r="G11" s="156" t="str">
        <f>IF('Parade Entries'!$G12="Commercial",'Parade Entries'!I12,"")</f>
        <v>Homier</v>
      </c>
      <c r="H11" s="156" t="str">
        <f>IF('Parade Entries'!$G12="Commercial",'Parade Entries'!J12,"")</f>
        <v>scotth@ua137.org</v>
      </c>
      <c r="I11" s="156">
        <f>IF('Parade Entries'!$G12="Commercial",'Parade Entries'!K12,"")</f>
        <v>2178992878</v>
      </c>
      <c r="J11" s="156" t="str">
        <f>IF('Parade Entries'!$G12="Commercial",'Parade Entries'!L12,"")</f>
        <v>Plumbers &amp; Steamfitters Local 137 is celebrating 130 years serving Springfield and the rest of Central Illinois. We have over 925 members that pride themselves with having the skills to be Plumbers, Welders, Fitters and HVACR Technicians. Happy St Patricks' Day from Local 137.</v>
      </c>
      <c r="K11" s="156">
        <f>IF('Parade Entries'!$G12="Commercial",'Parade Entries'!M12,"")</f>
        <v>0</v>
      </c>
      <c r="L11" s="156" t="str">
        <f>IF('Parade Entries'!$G12="Commercial",'Parade Entries'!N12,"")</f>
        <v>No Notes</v>
      </c>
      <c r="M11" s="156">
        <f>IF('Parade Entries'!$G12="Commercial",'Parade Entries'!O12,"")</f>
        <v>0</v>
      </c>
      <c r="N11" s="156">
        <f>IF('Parade Entries'!$G12="Commercial",'Parade Entries'!P12,"")</f>
        <v>0</v>
      </c>
      <c r="O11" s="156">
        <f>IF('Parade Entries'!$G12="Commercial",'Parade Entries'!Q12,"")</f>
        <v>0</v>
      </c>
      <c r="P11" s="156">
        <f>IF('Parade Entries'!$G12="Commercial",'Parade Entries'!R12,"")</f>
        <v>0</v>
      </c>
      <c r="Q11" s="156">
        <f>IF('Parade Entries'!$G12="Commercial",'Parade Entries'!S12,"")</f>
        <v>0</v>
      </c>
      <c r="R11" s="156" t="str">
        <f>IF('Parade Entries'!$G12="Commercial",'Parade Entries'!T12,"")</f>
        <v>Online - Stripe</v>
      </c>
      <c r="S11" s="271">
        <f>IF('Parade Entries'!$G12="Commercial",'Parade Entries'!U12,"")</f>
        <v>300</v>
      </c>
      <c r="T11" s="271">
        <f>IF('Parade Entries'!$G12="Commercial",'Parade Entries'!W12,"")</f>
        <v>282</v>
      </c>
      <c r="U11" s="271">
        <f>IF('Parade Entries'!$G12="Commercial",'Parade Entries'!X12,"")</f>
        <v>0</v>
      </c>
      <c r="V11" s="271">
        <f>IF('Parade Entries'!$G12="Commercial",'Parade Entries'!V12,"")</f>
        <v>9</v>
      </c>
      <c r="W11" s="272">
        <f>IF('Parade Entries'!$G12="Commercial",'Parade Entries'!Z12/100,"")</f>
        <v>0.09</v>
      </c>
      <c r="X11" s="271">
        <f>IF('Parade Entries'!$G12="Commercial",'Parade Entries'!AB12,"")</f>
        <v>18</v>
      </c>
      <c r="Y11" s="272">
        <f>IF('Parade Entries'!$G12="Commercial",'Parade Entries'!AA12,"")</f>
        <v>0.03</v>
      </c>
      <c r="Z11" s="271">
        <f>IF('Parade Entries'!$G12="Commercial",'Parade Entries'!AB12,"")</f>
        <v>18</v>
      </c>
      <c r="AA11" s="272">
        <f>IF('Parade Entries'!$G12="Commercial",'Parade Entries'!AC12,"")</f>
        <v>0.06</v>
      </c>
      <c r="AB11" s="271" t="str">
        <f>IF('Parade Entries'!$G12="Commercial",'Parade Entries'!AD12,"")</f>
        <v>Scott Homier</v>
      </c>
      <c r="AC11" s="271" t="str">
        <f>IF('Parade Entries'!$G12="Commercial",'Parade Entries'!AE12,"")</f>
        <v>New Site</v>
      </c>
      <c r="AD11" s="271" t="str">
        <f>IF('Parade Entries'!$G12="Commercial",'Parade Entries'!AF12,"")</f>
        <v/>
      </c>
    </row>
    <row r="12" spans="2:30" s="6" customFormat="1" ht="18" x14ac:dyDescent="0.25">
      <c r="B12" s="156" t="str">
        <f>IF('Parade Entries'!G13="Commercial",'Parade Entries'!B13,"")</f>
        <v>Advanced Dental Care of Springfield</v>
      </c>
      <c r="C12" s="233">
        <f>IF('Parade Entries'!$G13="Commercial",'Parade Entries'!E13,"")</f>
        <v>46006</v>
      </c>
      <c r="D12" s="156" t="str">
        <f>IF('Parade Entries'!$G13="Commercial",'Parade Entries'!F13,"")</f>
        <v>Paid</v>
      </c>
      <c r="E12" s="156" t="str">
        <f>IF('Parade Entries'!$G13="Commercial",'Parade Entries'!G13,"")</f>
        <v>Commercial</v>
      </c>
      <c r="F12" s="156" t="str">
        <f>IF('Parade Entries'!$G13="Commercial",'Parade Entries'!H13,"")</f>
        <v>Teresa</v>
      </c>
      <c r="G12" s="156" t="str">
        <f>IF('Parade Entries'!$G13="Commercial",'Parade Entries'!I13,"")</f>
        <v>Davidsmeier</v>
      </c>
      <c r="H12" s="156" t="str">
        <f>IF('Parade Entries'!$G13="Commercial",'Parade Entries'!J13,"")</f>
        <v>teresa@smilespringfield.com</v>
      </c>
      <c r="I12" s="156">
        <f>IF('Parade Entries'!$G13="Commercial",'Parade Entries'!K13,"")</f>
        <v>2175463333</v>
      </c>
      <c r="J12" s="156" t="str">
        <f>IF('Parade Entries'!$G13="Commercial",'Parade Entries'!L13,"")</f>
        <v>We are a group of dental professionals that have adapted our Irish backgrounds.... for today! May your teeth shine brighter than a pot of gold</v>
      </c>
      <c r="K12" s="156">
        <f>IF('Parade Entries'!$G13="Commercial",'Parade Entries'!M13,"")</f>
        <v>35</v>
      </c>
      <c r="L12" s="156" t="str">
        <f>IF('Parade Entries'!$G13="Commercial",'Parade Entries'!N13,"")</f>
        <v>No Notes</v>
      </c>
      <c r="M12" s="156">
        <f>IF('Parade Entries'!$G13="Commercial",'Parade Entries'!O13,"")</f>
        <v>0</v>
      </c>
      <c r="N12" s="156">
        <f>IF('Parade Entries'!$G13="Commercial",'Parade Entries'!P13,"")</f>
        <v>0</v>
      </c>
      <c r="O12" s="156">
        <f>IF('Parade Entries'!$G13="Commercial",'Parade Entries'!Q13,"")</f>
        <v>1</v>
      </c>
      <c r="P12" s="156">
        <f>IF('Parade Entries'!$G13="Commercial",'Parade Entries'!R13,"")</f>
        <v>0</v>
      </c>
      <c r="Q12" s="156">
        <f>IF('Parade Entries'!$G13="Commercial",'Parade Entries'!S13,"")</f>
        <v>0</v>
      </c>
      <c r="R12" s="156" t="str">
        <f>IF('Parade Entries'!$G13="Commercial",'Parade Entries'!T13,"")</f>
        <v>Online - Stripe</v>
      </c>
      <c r="S12" s="271">
        <f>IF('Parade Entries'!$G13="Commercial",'Parade Entries'!U13,"")</f>
        <v>300</v>
      </c>
      <c r="T12" s="271">
        <f>IF('Parade Entries'!$G13="Commercial",'Parade Entries'!W13,"")</f>
        <v>282</v>
      </c>
      <c r="U12" s="271">
        <f>IF('Parade Entries'!$G13="Commercial",'Parade Entries'!X13,"")</f>
        <v>0</v>
      </c>
      <c r="V12" s="271">
        <f>IF('Parade Entries'!$G13="Commercial",'Parade Entries'!V13,"")</f>
        <v>9</v>
      </c>
      <c r="W12" s="272">
        <f>IF('Parade Entries'!$G13="Commercial",'Parade Entries'!Z13/100,"")</f>
        <v>0.09</v>
      </c>
      <c r="X12" s="271">
        <f>IF('Parade Entries'!$G13="Commercial",'Parade Entries'!AB13,"")</f>
        <v>18</v>
      </c>
      <c r="Y12" s="272">
        <f>IF('Parade Entries'!$G13="Commercial",'Parade Entries'!AA13,"")</f>
        <v>0.03</v>
      </c>
      <c r="Z12" s="271">
        <f>IF('Parade Entries'!$G13="Commercial",'Parade Entries'!AB13,"")</f>
        <v>18</v>
      </c>
      <c r="AA12" s="272">
        <f>IF('Parade Entries'!$G13="Commercial",'Parade Entries'!AC13,"")</f>
        <v>0.06</v>
      </c>
      <c r="AB12" s="271" t="str">
        <f>IF('Parade Entries'!$G13="Commercial",'Parade Entries'!AD13,"")</f>
        <v>Teresa Davidsmeier</v>
      </c>
      <c r="AC12" s="271" t="str">
        <f>IF('Parade Entries'!$G13="Commercial",'Parade Entries'!AE13,"")</f>
        <v>New Site</v>
      </c>
      <c r="AD12" s="271" t="str">
        <f>IF('Parade Entries'!$G13="Commercial",'Parade Entries'!AF13,"")</f>
        <v/>
      </c>
    </row>
    <row r="13" spans="2:30" s="6" customFormat="1" ht="18" x14ac:dyDescent="0.25">
      <c r="B13" s="156" t="str">
        <f>IF('Parade Entries'!G14="Commercial",'Parade Entries'!B14,"")</f>
        <v>Sangamon Tree Service</v>
      </c>
      <c r="C13" s="233">
        <f>IF('Parade Entries'!$G14="Commercial",'Parade Entries'!E14,"")</f>
        <v>46009</v>
      </c>
      <c r="D13" s="156" t="str">
        <f>IF('Parade Entries'!$G14="Commercial",'Parade Entries'!F14,"")</f>
        <v>Paid</v>
      </c>
      <c r="E13" s="156" t="str">
        <f>IF('Parade Entries'!$G14="Commercial",'Parade Entries'!G14,"")</f>
        <v>Commercial</v>
      </c>
      <c r="F13" s="156" t="str">
        <f>IF('Parade Entries'!$G14="Commercial",'Parade Entries'!H14,"")</f>
        <v>Chad</v>
      </c>
      <c r="G13" s="156" t="str">
        <f>IF('Parade Entries'!$G14="Commercial",'Parade Entries'!I14,"")</f>
        <v>Fowler</v>
      </c>
      <c r="H13" s="156" t="str">
        <f>IF('Parade Entries'!$G14="Commercial",'Parade Entries'!J14,"")</f>
        <v>sangamontreeservice@gmail.com</v>
      </c>
      <c r="I13" s="156">
        <f>IF('Parade Entries'!$G14="Commercial",'Parade Entries'!K14,"")</f>
        <v>2174145730</v>
      </c>
      <c r="J13" s="156" t="str">
        <f>IF('Parade Entries'!$G14="Commercial",'Parade Entries'!L14,"")</f>
        <v>Now coming by is Sangamon Tree Service, your local Tree Service. The team at Sangamon takes quality, safety, and customer service to a whole new level. See for yourself why Sangamon Tree Service has won best of Springfield with the Illinois Times the past four years in a row. Next time you need a tree removed or trimmed. Be sure to think of Sangamon Tree Service. They’d love the opportunity to work for you! Head on over to their website sangamontreeservice.com to book your free estimate today!</v>
      </c>
      <c r="K13" s="156">
        <f>IF('Parade Entries'!$G14="Commercial",'Parade Entries'!M14,"")</f>
        <v>0</v>
      </c>
      <c r="L13" s="156" t="str">
        <f>IF('Parade Entries'!$G14="Commercial",'Parade Entries'!N14,"")</f>
        <v>No Notes</v>
      </c>
      <c r="M13" s="156">
        <f>IF('Parade Entries'!$G14="Commercial",'Parade Entries'!O14,"")</f>
        <v>0</v>
      </c>
      <c r="N13" s="156">
        <f>IF('Parade Entries'!$G14="Commercial",'Parade Entries'!P14,"")</f>
        <v>0</v>
      </c>
      <c r="O13" s="156">
        <f>IF('Parade Entries'!$G14="Commercial",'Parade Entries'!Q14,"")</f>
        <v>0</v>
      </c>
      <c r="P13" s="156">
        <f>IF('Parade Entries'!$G14="Commercial",'Parade Entries'!R14,"")</f>
        <v>0</v>
      </c>
      <c r="Q13" s="156">
        <f>IF('Parade Entries'!$G14="Commercial",'Parade Entries'!S14,"")</f>
        <v>0</v>
      </c>
      <c r="R13" s="156" t="str">
        <f>IF('Parade Entries'!$G14="Commercial",'Parade Entries'!T14,"")</f>
        <v>Online - Stripe</v>
      </c>
      <c r="S13" s="271">
        <f>IF('Parade Entries'!$G14="Commercial",'Parade Entries'!U14,"")</f>
        <v>300</v>
      </c>
      <c r="T13" s="271">
        <f>IF('Parade Entries'!$G14="Commercial",'Parade Entries'!W14,"")</f>
        <v>282</v>
      </c>
      <c r="U13" s="271">
        <f>IF('Parade Entries'!$G14="Commercial",'Parade Entries'!X14,"")</f>
        <v>0</v>
      </c>
      <c r="V13" s="271">
        <f>IF('Parade Entries'!$G14="Commercial",'Parade Entries'!V14,"")</f>
        <v>9</v>
      </c>
      <c r="W13" s="272">
        <f>IF('Parade Entries'!$G14="Commercial",'Parade Entries'!Z14/100,"")</f>
        <v>0.09</v>
      </c>
      <c r="X13" s="271">
        <f>IF('Parade Entries'!$G14="Commercial",'Parade Entries'!AB14,"")</f>
        <v>18</v>
      </c>
      <c r="Y13" s="272">
        <f>IF('Parade Entries'!$G14="Commercial",'Parade Entries'!AA14,"")</f>
        <v>0.03</v>
      </c>
      <c r="Z13" s="271">
        <f>IF('Parade Entries'!$G14="Commercial",'Parade Entries'!AB14,"")</f>
        <v>18</v>
      </c>
      <c r="AA13" s="272">
        <f>IF('Parade Entries'!$G14="Commercial",'Parade Entries'!AC14,"")</f>
        <v>0.06</v>
      </c>
      <c r="AB13" s="271" t="str">
        <f>IF('Parade Entries'!$G14="Commercial",'Parade Entries'!AD14,"")</f>
        <v>Chad Fowler</v>
      </c>
      <c r="AC13" s="271" t="str">
        <f>IF('Parade Entries'!$G14="Commercial",'Parade Entries'!AE14,"")</f>
        <v>New Site</v>
      </c>
      <c r="AD13" s="271" t="str">
        <f>IF('Parade Entries'!$G14="Commercial",'Parade Entries'!AF14,"")</f>
        <v/>
      </c>
    </row>
    <row r="14" spans="2:30" s="6" customFormat="1" ht="18" x14ac:dyDescent="0.25">
      <c r="B14" s="156" t="str">
        <f>IF('Parade Entries'!G15="Commercial",'Parade Entries'!B15,"")</f>
        <v/>
      </c>
      <c r="C14" s="233" t="str">
        <f>IF('Parade Entries'!$G15="Commercial",'Parade Entries'!E15,"")</f>
        <v/>
      </c>
      <c r="D14" s="156" t="str">
        <f>IF('Parade Entries'!$G15="Commercial",'Parade Entries'!F15,"")</f>
        <v/>
      </c>
      <c r="E14" s="156" t="str">
        <f>IF('Parade Entries'!$G15="Commercial",'Parade Entries'!G15,"")</f>
        <v/>
      </c>
      <c r="F14" s="156" t="str">
        <f>IF('Parade Entries'!$G15="Commercial",'Parade Entries'!H15,"")</f>
        <v/>
      </c>
      <c r="G14" s="156" t="str">
        <f>IF('Parade Entries'!$G15="Commercial",'Parade Entries'!I15,"")</f>
        <v/>
      </c>
      <c r="H14" s="156" t="str">
        <f>IF('Parade Entries'!$G15="Commercial",'Parade Entries'!J15,"")</f>
        <v/>
      </c>
      <c r="I14" s="156" t="str">
        <f>IF('Parade Entries'!$G15="Commercial",'Parade Entries'!K15,"")</f>
        <v/>
      </c>
      <c r="J14" s="156" t="str">
        <f>IF('Parade Entries'!$G15="Commercial",'Parade Entries'!L15,"")</f>
        <v/>
      </c>
      <c r="K14" s="156" t="str">
        <f>IF('Parade Entries'!$G15="Commercial",'Parade Entries'!M15,"")</f>
        <v/>
      </c>
      <c r="L14" s="156" t="str">
        <f>IF('Parade Entries'!$G15="Commercial",'Parade Entries'!N15,"")</f>
        <v/>
      </c>
      <c r="M14" s="156" t="str">
        <f>IF('Parade Entries'!$G15="Commercial",'Parade Entries'!O15,"")</f>
        <v/>
      </c>
      <c r="N14" s="156" t="str">
        <f>IF('Parade Entries'!$G15="Commercial",'Parade Entries'!P15,"")</f>
        <v/>
      </c>
      <c r="O14" s="156" t="str">
        <f>IF('Parade Entries'!$G15="Commercial",'Parade Entries'!Q15,"")</f>
        <v/>
      </c>
      <c r="P14" s="156" t="str">
        <f>IF('Parade Entries'!$G15="Commercial",'Parade Entries'!R15,"")</f>
        <v/>
      </c>
      <c r="Q14" s="156" t="str">
        <f>IF('Parade Entries'!$G15="Commercial",'Parade Entries'!S15,"")</f>
        <v/>
      </c>
      <c r="R14" s="156" t="str">
        <f>IF('Parade Entries'!$G15="Commercial",'Parade Entries'!T15,"")</f>
        <v/>
      </c>
      <c r="S14" s="271" t="str">
        <f>IF('Parade Entries'!$G15="Commercial",'Parade Entries'!U15,"")</f>
        <v/>
      </c>
      <c r="T14" s="271" t="str">
        <f>IF('Parade Entries'!$G15="Commercial",'Parade Entries'!W15,"")</f>
        <v/>
      </c>
      <c r="U14" s="271" t="str">
        <f>IF('Parade Entries'!$G15="Commercial",'Parade Entries'!X15,"")</f>
        <v/>
      </c>
      <c r="V14" s="271" t="str">
        <f>IF('Parade Entries'!$G15="Commercial",'Parade Entries'!V15,"")</f>
        <v/>
      </c>
      <c r="W14" s="272" t="str">
        <f>IF('Parade Entries'!$G15="Commercial",'Parade Entries'!Z15/100,"")</f>
        <v/>
      </c>
      <c r="X14" s="271" t="str">
        <f>IF('Parade Entries'!$G15="Commercial",'Parade Entries'!AB15,"")</f>
        <v/>
      </c>
      <c r="Y14" s="272" t="str">
        <f>IF('Parade Entries'!$G15="Commercial",'Parade Entries'!AA15,"")</f>
        <v/>
      </c>
      <c r="Z14" s="271" t="str">
        <f>IF('Parade Entries'!$G15="Commercial",'Parade Entries'!AB15,"")</f>
        <v/>
      </c>
      <c r="AA14" s="272" t="str">
        <f>IF('Parade Entries'!$G15="Commercial",'Parade Entries'!AC15,"")</f>
        <v/>
      </c>
      <c r="AB14" s="271" t="str">
        <f>IF('Parade Entries'!$G15="Commercial",'Parade Entries'!AD15,"")</f>
        <v/>
      </c>
      <c r="AC14" s="271" t="str">
        <f>IF('Parade Entries'!$G15="Commercial",'Parade Entries'!AE15,"")</f>
        <v/>
      </c>
      <c r="AD14" s="271" t="str">
        <f>IF('Parade Entries'!$G15="Commercial",'Parade Entries'!AF15,"")</f>
        <v/>
      </c>
    </row>
    <row r="15" spans="2:30" s="6" customFormat="1" ht="18" x14ac:dyDescent="0.25">
      <c r="B15" s="156" t="str">
        <f>IF('Parade Entries'!G16="Commercial",'Parade Entries'!B16,"")</f>
        <v/>
      </c>
      <c r="C15" s="233" t="str">
        <f>IF('Parade Entries'!$G16="Commercial",'Parade Entries'!E16,"")</f>
        <v/>
      </c>
      <c r="D15" s="156" t="str">
        <f>IF('Parade Entries'!$G16="Commercial",'Parade Entries'!F16,"")</f>
        <v/>
      </c>
      <c r="E15" s="156" t="str">
        <f>IF('Parade Entries'!$G16="Commercial",'Parade Entries'!G16,"")</f>
        <v/>
      </c>
      <c r="F15" s="156" t="str">
        <f>IF('Parade Entries'!$G16="Commercial",'Parade Entries'!H16,"")</f>
        <v/>
      </c>
      <c r="G15" s="156" t="str">
        <f>IF('Parade Entries'!$G16="Commercial",'Parade Entries'!I16,"")</f>
        <v/>
      </c>
      <c r="H15" s="156" t="str">
        <f>IF('Parade Entries'!$G16="Commercial",'Parade Entries'!J16,"")</f>
        <v/>
      </c>
      <c r="I15" s="156" t="str">
        <f>IF('Parade Entries'!$G16="Commercial",'Parade Entries'!K16,"")</f>
        <v/>
      </c>
      <c r="J15" s="156" t="str">
        <f>IF('Parade Entries'!$G16="Commercial",'Parade Entries'!L16,"")</f>
        <v/>
      </c>
      <c r="K15" s="156" t="str">
        <f>IF('Parade Entries'!$G16="Commercial",'Parade Entries'!M16,"")</f>
        <v/>
      </c>
      <c r="L15" s="156" t="str">
        <f>IF('Parade Entries'!$G16="Commercial",'Parade Entries'!N16,"")</f>
        <v/>
      </c>
      <c r="M15" s="156" t="str">
        <f>IF('Parade Entries'!$G16="Commercial",'Parade Entries'!O16,"")</f>
        <v/>
      </c>
      <c r="N15" s="156" t="str">
        <f>IF('Parade Entries'!$G16="Commercial",'Parade Entries'!P16,"")</f>
        <v/>
      </c>
      <c r="O15" s="156" t="str">
        <f>IF('Parade Entries'!$G16="Commercial",'Parade Entries'!Q16,"")</f>
        <v/>
      </c>
      <c r="P15" s="156" t="str">
        <f>IF('Parade Entries'!$G16="Commercial",'Parade Entries'!R16,"")</f>
        <v/>
      </c>
      <c r="Q15" s="156" t="str">
        <f>IF('Parade Entries'!$G16="Commercial",'Parade Entries'!S16,"")</f>
        <v/>
      </c>
      <c r="R15" s="156" t="str">
        <f>IF('Parade Entries'!$G16="Commercial",'Parade Entries'!T16,"")</f>
        <v/>
      </c>
      <c r="S15" s="271" t="str">
        <f>IF('Parade Entries'!$G16="Commercial",'Parade Entries'!U16,"")</f>
        <v/>
      </c>
      <c r="T15" s="271" t="str">
        <f>IF('Parade Entries'!$G16="Commercial",'Parade Entries'!W16,"")</f>
        <v/>
      </c>
      <c r="U15" s="271" t="str">
        <f>IF('Parade Entries'!$G16="Commercial",'Parade Entries'!X16,"")</f>
        <v/>
      </c>
      <c r="V15" s="271" t="str">
        <f>IF('Parade Entries'!$G16="Commercial",'Parade Entries'!V16,"")</f>
        <v/>
      </c>
      <c r="W15" s="272" t="str">
        <f>IF('Parade Entries'!$G16="Commercial",'Parade Entries'!Z16/100,"")</f>
        <v/>
      </c>
      <c r="X15" s="271" t="str">
        <f>IF('Parade Entries'!$G16="Commercial",'Parade Entries'!AB16,"")</f>
        <v/>
      </c>
      <c r="Y15" s="272" t="str">
        <f>IF('Parade Entries'!$G16="Commercial",'Parade Entries'!AA16,"")</f>
        <v/>
      </c>
      <c r="Z15" s="271" t="str">
        <f>IF('Parade Entries'!$G16="Commercial",'Parade Entries'!AB16,"")</f>
        <v/>
      </c>
      <c r="AA15" s="272" t="str">
        <f>IF('Parade Entries'!$G16="Commercial",'Parade Entries'!AC16,"")</f>
        <v/>
      </c>
      <c r="AB15" s="271" t="str">
        <f>IF('Parade Entries'!$G16="Commercial",'Parade Entries'!AD16,"")</f>
        <v/>
      </c>
      <c r="AC15" s="271" t="str">
        <f>IF('Parade Entries'!$G16="Commercial",'Parade Entries'!AE16,"")</f>
        <v/>
      </c>
      <c r="AD15" s="271" t="str">
        <f>IF('Parade Entries'!$G16="Commercial",'Parade Entries'!AF16,"")</f>
        <v/>
      </c>
    </row>
    <row r="16" spans="2:30" s="6" customFormat="1" ht="18" x14ac:dyDescent="0.25">
      <c r="B16" s="156" t="str">
        <f>IF('Parade Entries'!G17="Commercial",'Parade Entries'!B17,"")</f>
        <v/>
      </c>
      <c r="C16" s="233" t="str">
        <f>IF('Parade Entries'!$G17="Commercial",'Parade Entries'!E17,"")</f>
        <v/>
      </c>
      <c r="D16" s="156" t="str">
        <f>IF('Parade Entries'!$G17="Commercial",'Parade Entries'!F17,"")</f>
        <v/>
      </c>
      <c r="E16" s="156" t="str">
        <f>IF('Parade Entries'!$G17="Commercial",'Parade Entries'!G17,"")</f>
        <v/>
      </c>
      <c r="F16" s="156" t="str">
        <f>IF('Parade Entries'!$G17="Commercial",'Parade Entries'!H17,"")</f>
        <v/>
      </c>
      <c r="G16" s="156" t="str">
        <f>IF('Parade Entries'!$G17="Commercial",'Parade Entries'!I17,"")</f>
        <v/>
      </c>
      <c r="H16" s="156" t="str">
        <f>IF('Parade Entries'!$G17="Commercial",'Parade Entries'!J17,"")</f>
        <v/>
      </c>
      <c r="I16" s="156" t="str">
        <f>IF('Parade Entries'!$G17="Commercial",'Parade Entries'!K17,"")</f>
        <v/>
      </c>
      <c r="J16" s="156" t="str">
        <f>IF('Parade Entries'!$G17="Commercial",'Parade Entries'!L17,"")</f>
        <v/>
      </c>
      <c r="K16" s="156" t="str">
        <f>IF('Parade Entries'!$G17="Commercial",'Parade Entries'!M17,"")</f>
        <v/>
      </c>
      <c r="L16" s="156" t="str">
        <f>IF('Parade Entries'!$G17="Commercial",'Parade Entries'!N17,"")</f>
        <v/>
      </c>
      <c r="M16" s="156" t="str">
        <f>IF('Parade Entries'!$G17="Commercial",'Parade Entries'!O17,"")</f>
        <v/>
      </c>
      <c r="N16" s="156" t="str">
        <f>IF('Parade Entries'!$G17="Commercial",'Parade Entries'!P17,"")</f>
        <v/>
      </c>
      <c r="O16" s="156" t="str">
        <f>IF('Parade Entries'!$G17="Commercial",'Parade Entries'!Q17,"")</f>
        <v/>
      </c>
      <c r="P16" s="156" t="str">
        <f>IF('Parade Entries'!$G17="Commercial",'Parade Entries'!R17,"")</f>
        <v/>
      </c>
      <c r="Q16" s="156" t="str">
        <f>IF('Parade Entries'!$G17="Commercial",'Parade Entries'!S17,"")</f>
        <v/>
      </c>
      <c r="R16" s="156" t="str">
        <f>IF('Parade Entries'!$G17="Commercial",'Parade Entries'!T17,"")</f>
        <v/>
      </c>
      <c r="S16" s="271" t="str">
        <f>IF('Parade Entries'!$G17="Commercial",'Parade Entries'!U17,"")</f>
        <v/>
      </c>
      <c r="T16" s="271" t="str">
        <f>IF('Parade Entries'!$G17="Commercial",'Parade Entries'!W17,"")</f>
        <v/>
      </c>
      <c r="U16" s="271" t="str">
        <f>IF('Parade Entries'!$G17="Commercial",'Parade Entries'!X17,"")</f>
        <v/>
      </c>
      <c r="V16" s="271" t="str">
        <f>IF('Parade Entries'!$G17="Commercial",'Parade Entries'!V17,"")</f>
        <v/>
      </c>
      <c r="W16" s="272" t="str">
        <f>IF('Parade Entries'!$G17="Commercial",'Parade Entries'!Z17/100,"")</f>
        <v/>
      </c>
      <c r="X16" s="271" t="str">
        <f>IF('Parade Entries'!$G17="Commercial",'Parade Entries'!AB17,"")</f>
        <v/>
      </c>
      <c r="Y16" s="272" t="str">
        <f>IF('Parade Entries'!$G17="Commercial",'Parade Entries'!AA17,"")</f>
        <v/>
      </c>
      <c r="Z16" s="271" t="str">
        <f>IF('Parade Entries'!$G17="Commercial",'Parade Entries'!AB17,"")</f>
        <v/>
      </c>
      <c r="AA16" s="272" t="str">
        <f>IF('Parade Entries'!$G17="Commercial",'Parade Entries'!AC17,"")</f>
        <v/>
      </c>
      <c r="AB16" s="271" t="str">
        <f>IF('Parade Entries'!$G17="Commercial",'Parade Entries'!AD17,"")</f>
        <v/>
      </c>
      <c r="AC16" s="271" t="str">
        <f>IF('Parade Entries'!$G17="Commercial",'Parade Entries'!AE17,"")</f>
        <v/>
      </c>
      <c r="AD16" s="271" t="str">
        <f>IF('Parade Entries'!$G17="Commercial",'Parade Entries'!AF17,"")</f>
        <v/>
      </c>
    </row>
    <row r="17" spans="2:30" s="6" customFormat="1" ht="18" x14ac:dyDescent="0.25">
      <c r="B17" s="156" t="str">
        <f>IF('Parade Entries'!G18="Commercial",'Parade Entries'!B18,"")</f>
        <v>Pro Bid Construction – The Complete Solution</v>
      </c>
      <c r="C17" s="233">
        <f>IF('Parade Entries'!$G18="Commercial",'Parade Entries'!E18,"")</f>
        <v>46019</v>
      </c>
      <c r="D17" s="156" t="str">
        <f>IF('Parade Entries'!$G18="Commercial",'Parade Entries'!F18,"")</f>
        <v>Paid</v>
      </c>
      <c r="E17" s="156" t="str">
        <f>IF('Parade Entries'!$G18="Commercial",'Parade Entries'!G18,"")</f>
        <v>Commercial</v>
      </c>
      <c r="F17" s="156" t="str">
        <f>IF('Parade Entries'!$G18="Commercial",'Parade Entries'!H18,"")</f>
        <v>Justin</v>
      </c>
      <c r="G17" s="156" t="str">
        <f>IF('Parade Entries'!$G18="Commercial",'Parade Entries'!I18,"")</f>
        <v>Conder</v>
      </c>
      <c r="H17" s="156" t="str">
        <f>IF('Parade Entries'!$G18="Commercial",'Parade Entries'!J18,"")</f>
        <v>justin@probidconstruction.com</v>
      </c>
      <c r="I17" s="156">
        <f>IF('Parade Entries'!$G18="Commercial",'Parade Entries'!K18,"")</f>
        <v>2173031424</v>
      </c>
      <c r="J17" s="156" t="str">
        <f>IF('Parade Entries'!$G18="Commercial",'Parade Entries'!L18,"")</f>
        <v>Coming down the parade route is Pro Bid Construction, a locally owned company based right here in Springfield. From the foundation to the roof, Pro Bid handles all trades, offering a true one-stop solution for construction, restoration, and repairs.
Whether it’s storm damage, remodeling, or a full rebuild, Pro Bid brings experience, teamwork, and reliability to every project. Please give a warm St. Patrick’s Day welcome to Pro Bid Construction!</v>
      </c>
      <c r="K17" s="156">
        <f>IF('Parade Entries'!$G18="Commercial",'Parade Entries'!M18,"")</f>
        <v>0</v>
      </c>
      <c r="L17" s="156" t="str">
        <f>IF('Parade Entries'!$G18="Commercial",'Parade Entries'!N18,"")</f>
        <v>No Notes</v>
      </c>
      <c r="M17" s="156">
        <f>IF('Parade Entries'!$G18="Commercial",'Parade Entries'!O18,"")</f>
        <v>0</v>
      </c>
      <c r="N17" s="156">
        <f>IF('Parade Entries'!$G18="Commercial",'Parade Entries'!P18,"")</f>
        <v>0</v>
      </c>
      <c r="O17" s="156">
        <f>IF('Parade Entries'!$G18="Commercial",'Parade Entries'!Q18,"")</f>
        <v>4</v>
      </c>
      <c r="P17" s="156">
        <f>IF('Parade Entries'!$G18="Commercial",'Parade Entries'!R18,"")</f>
        <v>0</v>
      </c>
      <c r="Q17" s="156">
        <f>IF('Parade Entries'!$G18="Commercial",'Parade Entries'!S18,"")</f>
        <v>0</v>
      </c>
      <c r="R17" s="156" t="str">
        <f>IF('Parade Entries'!$G18="Commercial",'Parade Entries'!T18,"")</f>
        <v>Online - Stripe</v>
      </c>
      <c r="S17" s="271">
        <f>IF('Parade Entries'!$G18="Commercial",'Parade Entries'!U18,"")</f>
        <v>350</v>
      </c>
      <c r="T17" s="271">
        <f>IF('Parade Entries'!$G18="Commercial",'Parade Entries'!W18,"")</f>
        <v>329.05</v>
      </c>
      <c r="U17" s="271">
        <f>IF('Parade Entries'!$G18="Commercial",'Parade Entries'!X18,"")</f>
        <v>0</v>
      </c>
      <c r="V17" s="271">
        <f>IF('Parade Entries'!$G18="Commercial",'Parade Entries'!V18,"")</f>
        <v>10.45</v>
      </c>
      <c r="W17" s="272">
        <f>IF('Parade Entries'!$G18="Commercial",'Parade Entries'!Z18/100,"")</f>
        <v>0.105</v>
      </c>
      <c r="X17" s="271">
        <f>IF('Parade Entries'!$G18="Commercial",'Parade Entries'!AB18,"")</f>
        <v>20.95</v>
      </c>
      <c r="Y17" s="272">
        <f>IF('Parade Entries'!$G18="Commercial",'Parade Entries'!AA18,"")</f>
        <v>0.03</v>
      </c>
      <c r="Z17" s="271">
        <f>IF('Parade Entries'!$G18="Commercial",'Parade Entries'!AB18,"")</f>
        <v>20.95</v>
      </c>
      <c r="AA17" s="272">
        <f>IF('Parade Entries'!$G18="Commercial",'Parade Entries'!AC18,"")</f>
        <v>5.9857142857142852E-2</v>
      </c>
      <c r="AB17" s="271" t="str">
        <f>IF('Parade Entries'!$G18="Commercial",'Parade Entries'!AD18,"")</f>
        <v>Justin Conder</v>
      </c>
      <c r="AC17" s="271" t="str">
        <f>IF('Parade Entries'!$G18="Commercial",'Parade Entries'!AE18,"")</f>
        <v>New Site</v>
      </c>
      <c r="AD17" s="271" t="str">
        <f>IF('Parade Entries'!$G18="Commercial",'Parade Entries'!AF18,"")</f>
        <v/>
      </c>
    </row>
    <row r="18" spans="2:30" s="6" customFormat="1" ht="18" x14ac:dyDescent="0.25">
      <c r="B18" s="156" t="str">
        <f>IF('Parade Entries'!G19="Commercial",'Parade Entries'!B19,"")</f>
        <v/>
      </c>
      <c r="C18" s="233" t="str">
        <f>IF('Parade Entries'!$G19="Commercial",'Parade Entries'!E19,"")</f>
        <v/>
      </c>
      <c r="D18" s="156" t="str">
        <f>IF('Parade Entries'!$G19="Commercial",'Parade Entries'!F19,"")</f>
        <v/>
      </c>
      <c r="E18" s="156" t="str">
        <f>IF('Parade Entries'!$G19="Commercial",'Parade Entries'!G19,"")</f>
        <v/>
      </c>
      <c r="F18" s="156" t="str">
        <f>IF('Parade Entries'!$G19="Commercial",'Parade Entries'!H19,"")</f>
        <v/>
      </c>
      <c r="G18" s="156" t="str">
        <f>IF('Parade Entries'!$G19="Commercial",'Parade Entries'!I19,"")</f>
        <v/>
      </c>
      <c r="H18" s="156" t="str">
        <f>IF('Parade Entries'!$G19="Commercial",'Parade Entries'!J19,"")</f>
        <v/>
      </c>
      <c r="I18" s="156" t="str">
        <f>IF('Parade Entries'!$G19="Commercial",'Parade Entries'!K19,"")</f>
        <v/>
      </c>
      <c r="J18" s="156" t="str">
        <f>IF('Parade Entries'!$G19="Commercial",'Parade Entries'!L19,"")</f>
        <v/>
      </c>
      <c r="K18" s="156" t="str">
        <f>IF('Parade Entries'!$G19="Commercial",'Parade Entries'!M19,"")</f>
        <v/>
      </c>
      <c r="L18" s="156" t="str">
        <f>IF('Parade Entries'!$G19="Commercial",'Parade Entries'!N19,"")</f>
        <v/>
      </c>
      <c r="M18" s="156" t="str">
        <f>IF('Parade Entries'!$G19="Commercial",'Parade Entries'!O19,"")</f>
        <v/>
      </c>
      <c r="N18" s="156" t="str">
        <f>IF('Parade Entries'!$G19="Commercial",'Parade Entries'!P19,"")</f>
        <v/>
      </c>
      <c r="O18" s="156" t="str">
        <f>IF('Parade Entries'!$G19="Commercial",'Parade Entries'!Q19,"")</f>
        <v/>
      </c>
      <c r="P18" s="156" t="str">
        <f>IF('Parade Entries'!$G19="Commercial",'Parade Entries'!R19,"")</f>
        <v/>
      </c>
      <c r="Q18" s="156" t="str">
        <f>IF('Parade Entries'!$G19="Commercial",'Parade Entries'!S19,"")</f>
        <v/>
      </c>
      <c r="R18" s="156" t="str">
        <f>IF('Parade Entries'!$G19="Commercial",'Parade Entries'!T19,"")</f>
        <v/>
      </c>
      <c r="S18" s="271" t="str">
        <f>IF('Parade Entries'!$G19="Commercial",'Parade Entries'!U19,"")</f>
        <v/>
      </c>
      <c r="T18" s="271" t="str">
        <f>IF('Parade Entries'!$G19="Commercial",'Parade Entries'!W19,"")</f>
        <v/>
      </c>
      <c r="U18" s="271" t="str">
        <f>IF('Parade Entries'!$G19="Commercial",'Parade Entries'!X19,"")</f>
        <v/>
      </c>
      <c r="V18" s="271" t="str">
        <f>IF('Parade Entries'!$G19="Commercial",'Parade Entries'!V19,"")</f>
        <v/>
      </c>
      <c r="W18" s="272" t="str">
        <f>IF('Parade Entries'!$G19="Commercial",'Parade Entries'!Z19/100,"")</f>
        <v/>
      </c>
      <c r="X18" s="271" t="str">
        <f>IF('Parade Entries'!$G19="Commercial",'Parade Entries'!AB19,"")</f>
        <v/>
      </c>
      <c r="Y18" s="272" t="str">
        <f>IF('Parade Entries'!$G19="Commercial",'Parade Entries'!AA19,"")</f>
        <v/>
      </c>
      <c r="Z18" s="271" t="str">
        <f>IF('Parade Entries'!$G19="Commercial",'Parade Entries'!AB19,"")</f>
        <v/>
      </c>
      <c r="AA18" s="272" t="str">
        <f>IF('Parade Entries'!$G19="Commercial",'Parade Entries'!AC19,"")</f>
        <v/>
      </c>
      <c r="AB18" s="271" t="str">
        <f>IF('Parade Entries'!$G19="Commercial",'Parade Entries'!AD19,"")</f>
        <v/>
      </c>
      <c r="AC18" s="271" t="str">
        <f>IF('Parade Entries'!$G19="Commercial",'Parade Entries'!AE19,"")</f>
        <v/>
      </c>
      <c r="AD18" s="271" t="str">
        <f>IF('Parade Entries'!$G19="Commercial",'Parade Entries'!AF19,"")</f>
        <v/>
      </c>
    </row>
    <row r="19" spans="2:30" s="6" customFormat="1" ht="18" x14ac:dyDescent="0.25">
      <c r="B19" s="156" t="str">
        <f>IF('Parade Entries'!G20="Commercial",'Parade Entries'!B20,"")</f>
        <v>The Tipsy Toad</v>
      </c>
      <c r="C19" s="233">
        <f>IF('Parade Entries'!$G20="Commercial",'Parade Entries'!E20,"")</f>
        <v>46020</v>
      </c>
      <c r="D19" s="156">
        <f>IF('Parade Entries'!$G20="Commercial",'Parade Entries'!F20,"")</f>
        <v>0</v>
      </c>
      <c r="E19" s="156" t="str">
        <f>IF('Parade Entries'!$G20="Commercial",'Parade Entries'!G20,"")</f>
        <v>Commercial</v>
      </c>
      <c r="F19" s="156" t="str">
        <f>IF('Parade Entries'!$G20="Commercial",'Parade Entries'!H20,"")</f>
        <v>Haley</v>
      </c>
      <c r="G19" s="156" t="str">
        <f>IF('Parade Entries'!$G20="Commercial",'Parade Entries'!I20,"")</f>
        <v>Smith</v>
      </c>
      <c r="H19" s="156" t="str">
        <f>IF('Parade Entries'!$G20="Commercial",'Parade Entries'!J20,"")</f>
        <v>thetipsytoadspringfield@gmail.com</v>
      </c>
      <c r="I19" s="156">
        <f>IF('Parade Entries'!$G20="Commercial",'Parade Entries'!K20,"")</f>
        <v>2175531038</v>
      </c>
      <c r="J19" s="156" t="str">
        <f>IF('Parade Entries'!$G20="Commercial",'Parade Entries'!L20,"")</f>
        <v>Springfields favorite north end martini bar, The Tipsy Toad! Located on north Dirksen right next to Sonic and Valvoline! We have live music, karaoke on Thursday nights and DJ Bo every Friday and Saturday night 9pm-1am! Come check us out!</v>
      </c>
      <c r="K19" s="156">
        <f>IF('Parade Entries'!$G20="Commercial",'Parade Entries'!M20,"")</f>
        <v>0</v>
      </c>
      <c r="L19" s="156" t="str">
        <f>IF('Parade Entries'!$G20="Commercial",'Parade Entries'!N20,"")</f>
        <v>DJ Bo will play Music</v>
      </c>
      <c r="M19" s="156">
        <f>IF('Parade Entries'!$G20="Commercial",'Parade Entries'!O20,"")</f>
        <v>0</v>
      </c>
      <c r="N19" s="156" t="str">
        <f>IF('Parade Entries'!$G20="Commercial",'Parade Entries'!P20,"")</f>
        <v>YES</v>
      </c>
      <c r="O19" s="156">
        <f>IF('Parade Entries'!$G20="Commercial",'Parade Entries'!Q20,"")</f>
        <v>3</v>
      </c>
      <c r="P19" s="156">
        <f>IF('Parade Entries'!$G20="Commercial",'Parade Entries'!R20,"")</f>
        <v>0</v>
      </c>
      <c r="Q19" s="156">
        <f>IF('Parade Entries'!$G20="Commercial",'Parade Entries'!S20,"")</f>
        <v>0</v>
      </c>
      <c r="R19" s="156" t="str">
        <f>IF('Parade Entries'!$G20="Commercial",'Parade Entries'!T20,"")</f>
        <v>Check</v>
      </c>
      <c r="S19" s="271">
        <f>IF('Parade Entries'!$G20="Commercial",'Parade Entries'!U20,"")</f>
        <v>350</v>
      </c>
      <c r="T19" s="271">
        <f>IF('Parade Entries'!$G20="Commercial",'Parade Entries'!W20,"")</f>
        <v>400</v>
      </c>
      <c r="U19" s="271">
        <f>IF('Parade Entries'!$G20="Commercial",'Parade Entries'!X20,"")</f>
        <v>0</v>
      </c>
      <c r="V19" s="271">
        <f>IF('Parade Entries'!$G20="Commercial",'Parade Entries'!V20,"")</f>
        <v>0</v>
      </c>
      <c r="W19" s="272">
        <f>IF('Parade Entries'!$G20="Commercial",'Parade Entries'!Z20/100,"")</f>
        <v>0</v>
      </c>
      <c r="X19" s="271">
        <f>IF('Parade Entries'!$G20="Commercial",'Parade Entries'!AB20,"")</f>
        <v>0</v>
      </c>
      <c r="Y19" s="272" t="str">
        <f>IF('Parade Entries'!$G20="Commercial",'Parade Entries'!AA20,"")</f>
        <v/>
      </c>
      <c r="Z19" s="271">
        <f>IF('Parade Entries'!$G20="Commercial",'Parade Entries'!AB20,"")</f>
        <v>0</v>
      </c>
      <c r="AA19" s="272">
        <f>IF('Parade Entries'!$G20="Commercial",'Parade Entries'!AC20,"")</f>
        <v>0</v>
      </c>
      <c r="AB19" s="271" t="str">
        <f>IF('Parade Entries'!$G20="Commercial",'Parade Entries'!AD20,"")</f>
        <v>Haley Smith</v>
      </c>
      <c r="AC19" s="271" t="str">
        <f>IF('Parade Entries'!$G20="Commercial",'Parade Entries'!AE20,"")</f>
        <v>New Site</v>
      </c>
      <c r="AD19" s="271">
        <f>IF('Parade Entries'!$G20="Commercial",'Parade Entries'!AF20,"")</f>
        <v>400</v>
      </c>
    </row>
    <row r="20" spans="2:30" s="6" customFormat="1" ht="18" x14ac:dyDescent="0.25">
      <c r="B20" s="156" t="str">
        <f>IF('Parade Entries'!G21="Commercial",'Parade Entries'!B21,"")</f>
        <v>Carrollton Bank</v>
      </c>
      <c r="C20" s="233">
        <f>IF('Parade Entries'!$G70="Commercial",'Parade Entries'!E21,"")</f>
        <v>46021</v>
      </c>
      <c r="D20" s="156" t="str">
        <f>IF('Parade Entries'!$G21="Commercial",'Parade Entries'!F21,"")</f>
        <v>Paid</v>
      </c>
      <c r="E20" s="156" t="str">
        <f>IF('Parade Entries'!$G21="Commercial",'Parade Entries'!G21,"")</f>
        <v>Commercial</v>
      </c>
      <c r="F20" s="156" t="str">
        <f>IF('Parade Entries'!$G21="Commercial",'Parade Entries'!H21,"")</f>
        <v>Kelsey</v>
      </c>
      <c r="G20" s="156" t="str">
        <f>IF('Parade Entries'!$G21="Commercial",'Parade Entries'!I21,"")</f>
        <v>Varner</v>
      </c>
      <c r="H20" s="156" t="str">
        <f>IF('Parade Entries'!$G21="Commercial",'Parade Entries'!J21,"")</f>
        <v>kelseyvarner@carrolltonbanking.com</v>
      </c>
      <c r="I20" s="156">
        <f>IF('Parade Entries'!$G21="Commercial",'Parade Entries'!K21,"")</f>
        <v>2178364478</v>
      </c>
      <c r="J20" s="156" t="str">
        <f>IF('Parade Entries'!$G21="Commercial",'Parade Entries'!L21,"")</f>
        <v>A good bank is like a four-leaf clover, hard to find; lucky to have. Happy St. Patrick’s Day from your friends at Carrollton Bank!</v>
      </c>
      <c r="K20" s="156">
        <f>IF('Parade Entries'!$G21="Commercial",'Parade Entries'!M21,"")</f>
        <v>25</v>
      </c>
      <c r="L20" s="156" t="str">
        <f>IF('Parade Entries'!$G21="Commercial",'Parade Entries'!N21,"")</f>
        <v>No Notes</v>
      </c>
      <c r="M20" s="156">
        <f>IF('Parade Entries'!$G21="Commercial",'Parade Entries'!O21,"")</f>
        <v>0</v>
      </c>
      <c r="N20" s="156">
        <f>IF('Parade Entries'!$G21="Commercial",'Parade Entries'!P21,"")</f>
        <v>0</v>
      </c>
      <c r="O20" s="156">
        <f>IF('Parade Entries'!$G21="Commercial",'Parade Entries'!Q21,"")</f>
        <v>1</v>
      </c>
      <c r="P20" s="156">
        <f>IF('Parade Entries'!$G21="Commercial",'Parade Entries'!R21,"")</f>
        <v>1</v>
      </c>
      <c r="Q20" s="156" t="str">
        <f>IF('Parade Entries'!$G21="Commercial",'Parade Entries'!S21,"")</f>
        <v>Truck &amp; Trailer</v>
      </c>
      <c r="R20" s="156" t="str">
        <f>IF('Parade Entries'!$G21="Commercial",'Parade Entries'!T21,"")</f>
        <v>Online - Stripe</v>
      </c>
      <c r="S20" s="271">
        <f>IF('Parade Entries'!$G21="Commercial",'Parade Entries'!U21,"")</f>
        <v>300</v>
      </c>
      <c r="T20" s="271">
        <f>IF('Parade Entries'!$G21="Commercial",'Parade Entries'!W21,"")</f>
        <v>282</v>
      </c>
      <c r="U20" s="271">
        <f>IF('Parade Entries'!$G21="Commercial",'Parade Entries'!X21,"")</f>
        <v>0</v>
      </c>
      <c r="V20" s="271">
        <f>IF('Parade Entries'!$G21="Commercial",'Parade Entries'!V21,"")</f>
        <v>9</v>
      </c>
      <c r="W20" s="272">
        <f>IF('Parade Entries'!$G21="Commercial",'Parade Entries'!Z21/100,"")</f>
        <v>0.09</v>
      </c>
      <c r="X20" s="271">
        <f>IF('Parade Entries'!$G21="Commercial",'Parade Entries'!AB21,"")</f>
        <v>18</v>
      </c>
      <c r="Y20" s="272">
        <f>IF('Parade Entries'!$G21="Commercial",'Parade Entries'!AA21,"")</f>
        <v>0.03</v>
      </c>
      <c r="Z20" s="271">
        <f>IF('Parade Entries'!$G21="Commercial",'Parade Entries'!AB21,"")</f>
        <v>18</v>
      </c>
      <c r="AA20" s="272">
        <f>IF('Parade Entries'!$G21="Commercial",'Parade Entries'!AC21,"")</f>
        <v>0.06</v>
      </c>
      <c r="AB20" s="271" t="str">
        <f>IF('Parade Entries'!$G21="Commercial",'Parade Entries'!AD21,"")</f>
        <v>Kelsey Varner</v>
      </c>
      <c r="AC20" s="271" t="str">
        <f>IF('Parade Entries'!$G21="Commercial",'Parade Entries'!AE21,"")</f>
        <v>New Site</v>
      </c>
      <c r="AD20" s="271" t="str">
        <f>IF('Parade Entries'!$G21="Commercial",'Parade Entries'!AF21,"")</f>
        <v/>
      </c>
    </row>
    <row r="21" spans="2:30" s="6" customFormat="1" ht="22.5" customHeight="1" x14ac:dyDescent="0.25">
      <c r="B21" s="156" t="str">
        <f>IF('Parade Entries'!G22="Commercial",'Parade Entries'!B22,"")</f>
        <v/>
      </c>
      <c r="C21" s="233">
        <f>IF('Parade Entries'!$G71="Commercial",'Parade Entries'!E22,"")</f>
        <v>46022</v>
      </c>
      <c r="D21" s="156" t="str">
        <f>IF('Parade Entries'!$G22="Commercial",'Parade Entries'!F22,"")</f>
        <v/>
      </c>
      <c r="E21" s="156" t="str">
        <f>IF('Parade Entries'!$G22="Commercial",'Parade Entries'!G22,"")</f>
        <v/>
      </c>
      <c r="F21" s="156" t="str">
        <f>IF('Parade Entries'!$G22="Commercial",'Parade Entries'!H22,"")</f>
        <v/>
      </c>
      <c r="G21" s="156" t="str">
        <f>IF('Parade Entries'!$G22="Commercial",'Parade Entries'!I22,"")</f>
        <v/>
      </c>
      <c r="H21" s="156" t="str">
        <f>IF('Parade Entries'!$G22="Commercial",'Parade Entries'!J22,"")</f>
        <v/>
      </c>
      <c r="I21" s="156" t="str">
        <f>IF('Parade Entries'!$G22="Commercial",'Parade Entries'!K22,"")</f>
        <v/>
      </c>
      <c r="J21" s="156" t="str">
        <f>IF('Parade Entries'!$G22="Commercial",'Parade Entries'!L22,"")</f>
        <v/>
      </c>
      <c r="K21" s="156" t="str">
        <f>IF('Parade Entries'!$G22="Commercial",'Parade Entries'!M22,"")</f>
        <v/>
      </c>
      <c r="L21" s="156" t="str">
        <f>IF('Parade Entries'!$G22="Commercial",'Parade Entries'!N22,"")</f>
        <v/>
      </c>
      <c r="M21" s="156" t="str">
        <f>IF('Parade Entries'!$G22="Commercial",'Parade Entries'!O22,"")</f>
        <v/>
      </c>
      <c r="N21" s="156" t="str">
        <f>IF('Parade Entries'!$G22="Commercial",'Parade Entries'!P22,"")</f>
        <v/>
      </c>
      <c r="O21" s="156" t="str">
        <f>IF('Parade Entries'!$G22="Commercial",'Parade Entries'!Q22,"")</f>
        <v/>
      </c>
      <c r="P21" s="156" t="str">
        <f>IF('Parade Entries'!$G22="Commercial",'Parade Entries'!R22,"")</f>
        <v/>
      </c>
      <c r="Q21" s="156" t="str">
        <f>IF('Parade Entries'!$G22="Commercial",'Parade Entries'!S22,"")</f>
        <v/>
      </c>
      <c r="R21" s="156" t="str">
        <f>IF('Parade Entries'!$G22="Commercial",'Parade Entries'!T22,"")</f>
        <v/>
      </c>
      <c r="S21" s="271" t="str">
        <f>IF('Parade Entries'!$G22="Commercial",'Parade Entries'!U22,"")</f>
        <v/>
      </c>
      <c r="T21" s="271" t="str">
        <f>IF('Parade Entries'!$G22="Commercial",'Parade Entries'!W22,"")</f>
        <v/>
      </c>
      <c r="U21" s="271" t="str">
        <f>IF('Parade Entries'!$G22="Commercial",'Parade Entries'!X22,"")</f>
        <v/>
      </c>
      <c r="V21" s="271" t="str">
        <f>IF('Parade Entries'!$G22="Commercial",'Parade Entries'!V22,"")</f>
        <v/>
      </c>
      <c r="W21" s="272" t="str">
        <f>IF('Parade Entries'!$G22="Commercial",'Parade Entries'!Z22/100,"")</f>
        <v/>
      </c>
      <c r="X21" s="271" t="str">
        <f>IF('Parade Entries'!$G22="Commercial",'Parade Entries'!AB22,"")</f>
        <v/>
      </c>
      <c r="Y21" s="272" t="str">
        <f>IF('Parade Entries'!$G22="Commercial",'Parade Entries'!AA22,"")</f>
        <v/>
      </c>
      <c r="Z21" s="271" t="str">
        <f>IF('Parade Entries'!$G22="Commercial",'Parade Entries'!AB22,"")</f>
        <v/>
      </c>
      <c r="AA21" s="272" t="str">
        <f>IF('Parade Entries'!$G22="Commercial",'Parade Entries'!AC22,"")</f>
        <v/>
      </c>
      <c r="AB21" s="271" t="str">
        <f>IF('Parade Entries'!$G22="Commercial",'Parade Entries'!AD22,"")</f>
        <v/>
      </c>
      <c r="AC21" s="271" t="str">
        <f>IF('Parade Entries'!$G22="Commercial",'Parade Entries'!AE22,"")</f>
        <v/>
      </c>
      <c r="AD21" s="271" t="str">
        <f>IF('Parade Entries'!$G22="Commercial",'Parade Entries'!AF22,"")</f>
        <v/>
      </c>
    </row>
    <row r="22" spans="2:30" s="6" customFormat="1" ht="18" x14ac:dyDescent="0.25">
      <c r="B22" s="156" t="str">
        <f>IF('Parade Entries'!G23="Commercial",'Parade Entries'!B23,"")</f>
        <v/>
      </c>
      <c r="C22" s="233" t="str">
        <f>IF('Parade Entries'!$G72="Commercial",'Parade Entries'!E23,"")</f>
        <v/>
      </c>
      <c r="D22" s="156" t="str">
        <f>IF('Parade Entries'!$G23="Commercial",'Parade Entries'!F23,"")</f>
        <v/>
      </c>
      <c r="E22" s="156" t="str">
        <f>IF('Parade Entries'!$G23="Commercial",'Parade Entries'!G23,"")</f>
        <v/>
      </c>
      <c r="F22" s="156" t="str">
        <f>IF('Parade Entries'!$G23="Commercial",'Parade Entries'!H23,"")</f>
        <v/>
      </c>
      <c r="G22" s="156" t="str">
        <f>IF('Parade Entries'!$G23="Commercial",'Parade Entries'!I23,"")</f>
        <v/>
      </c>
      <c r="H22" s="156" t="str">
        <f>IF('Parade Entries'!$G23="Commercial",'Parade Entries'!J23,"")</f>
        <v/>
      </c>
      <c r="I22" s="156" t="str">
        <f>IF('Parade Entries'!$G23="Commercial",'Parade Entries'!K23,"")</f>
        <v/>
      </c>
      <c r="J22" s="156" t="str">
        <f>IF('Parade Entries'!$G23="Commercial",'Parade Entries'!L23,"")</f>
        <v/>
      </c>
      <c r="K22" s="156" t="str">
        <f>IF('Parade Entries'!$G23="Commercial",'Parade Entries'!M23,"")</f>
        <v/>
      </c>
      <c r="L22" s="156" t="str">
        <f>IF('Parade Entries'!$G23="Commercial",'Parade Entries'!N23,"")</f>
        <v/>
      </c>
      <c r="M22" s="156" t="str">
        <f>IF('Parade Entries'!$G23="Commercial",'Parade Entries'!O23,"")</f>
        <v/>
      </c>
      <c r="N22" s="156" t="str">
        <f>IF('Parade Entries'!$G23="Commercial",'Parade Entries'!P23,"")</f>
        <v/>
      </c>
      <c r="O22" s="156" t="str">
        <f>IF('Parade Entries'!$G23="Commercial",'Parade Entries'!Q23,"")</f>
        <v/>
      </c>
      <c r="P22" s="156" t="str">
        <f>IF('Parade Entries'!$G23="Commercial",'Parade Entries'!R23,"")</f>
        <v/>
      </c>
      <c r="Q22" s="156" t="str">
        <f>IF('Parade Entries'!$G23="Commercial",'Parade Entries'!S23,"")</f>
        <v/>
      </c>
      <c r="R22" s="156" t="str">
        <f>IF('Parade Entries'!$G23="Commercial",'Parade Entries'!T23,"")</f>
        <v/>
      </c>
      <c r="S22" s="271" t="str">
        <f>IF('Parade Entries'!$G23="Commercial",'Parade Entries'!U23,"")</f>
        <v/>
      </c>
      <c r="T22" s="271" t="str">
        <f>IF('Parade Entries'!$G23="Commercial",'Parade Entries'!W23,"")</f>
        <v/>
      </c>
      <c r="U22" s="271" t="str">
        <f>IF('Parade Entries'!$G23="Commercial",'Parade Entries'!X23,"")</f>
        <v/>
      </c>
      <c r="V22" s="271" t="str">
        <f>IF('Parade Entries'!$G23="Commercial",'Parade Entries'!V23,"")</f>
        <v/>
      </c>
      <c r="W22" s="272" t="str">
        <f>IF('Parade Entries'!$G23="Commercial",'Parade Entries'!Z23/100,"")</f>
        <v/>
      </c>
      <c r="X22" s="271" t="str">
        <f>IF('Parade Entries'!$G23="Commercial",'Parade Entries'!AB23,"")</f>
        <v/>
      </c>
      <c r="Y22" s="272" t="str">
        <f>IF('Parade Entries'!$G23="Commercial",'Parade Entries'!AA23,"")</f>
        <v/>
      </c>
      <c r="Z22" s="271" t="str">
        <f>IF('Parade Entries'!$G23="Commercial",'Parade Entries'!AB23,"")</f>
        <v/>
      </c>
      <c r="AA22" s="272" t="str">
        <f>IF('Parade Entries'!$G23="Commercial",'Parade Entries'!AC23,"")</f>
        <v/>
      </c>
      <c r="AB22" s="271" t="str">
        <f>IF('Parade Entries'!$G23="Commercial",'Parade Entries'!AD23,"")</f>
        <v/>
      </c>
      <c r="AC22" s="271" t="str">
        <f>IF('Parade Entries'!$G23="Commercial",'Parade Entries'!AE23,"")</f>
        <v/>
      </c>
      <c r="AD22" s="271" t="str">
        <f>IF('Parade Entries'!$G23="Commercial",'Parade Entries'!AF23,"")</f>
        <v/>
      </c>
    </row>
    <row r="23" spans="2:30" s="6" customFormat="1" ht="18" x14ac:dyDescent="0.25">
      <c r="B23" s="156" t="str">
        <f>IF('Parade Entries'!G24="Commercial",'Parade Entries'!B24,"")</f>
        <v/>
      </c>
      <c r="C23" s="233" t="str">
        <f>IF('Parade Entries'!$G73="Commercial",'Parade Entries'!E24,"")</f>
        <v/>
      </c>
      <c r="D23" s="156" t="str">
        <f>IF('Parade Entries'!$G24="Commercial",'Parade Entries'!F24,"")</f>
        <v/>
      </c>
      <c r="E23" s="156" t="str">
        <f>IF('Parade Entries'!$G24="Commercial",'Parade Entries'!G24,"")</f>
        <v/>
      </c>
      <c r="F23" s="156" t="str">
        <f>IF('Parade Entries'!$G24="Commercial",'Parade Entries'!H24,"")</f>
        <v/>
      </c>
      <c r="G23" s="156" t="str">
        <f>IF('Parade Entries'!$G24="Commercial",'Parade Entries'!I24,"")</f>
        <v/>
      </c>
      <c r="H23" s="156" t="str">
        <f>IF('Parade Entries'!$G24="Commercial",'Parade Entries'!J24,"")</f>
        <v/>
      </c>
      <c r="I23" s="156" t="str">
        <f>IF('Parade Entries'!$G24="Commercial",'Parade Entries'!K24,"")</f>
        <v/>
      </c>
      <c r="J23" s="156" t="str">
        <f>IF('Parade Entries'!$G24="Commercial",'Parade Entries'!L24,"")</f>
        <v/>
      </c>
      <c r="K23" s="156" t="str">
        <f>IF('Parade Entries'!$G24="Commercial",'Parade Entries'!M24,"")</f>
        <v/>
      </c>
      <c r="L23" s="156" t="str">
        <f>IF('Parade Entries'!$G24="Commercial",'Parade Entries'!N24,"")</f>
        <v/>
      </c>
      <c r="M23" s="156" t="str">
        <f>IF('Parade Entries'!$G24="Commercial",'Parade Entries'!O24,"")</f>
        <v/>
      </c>
      <c r="N23" s="156" t="str">
        <f>IF('Parade Entries'!$G24="Commercial",'Parade Entries'!P24,"")</f>
        <v/>
      </c>
      <c r="O23" s="156" t="str">
        <f>IF('Parade Entries'!$G24="Commercial",'Parade Entries'!Q24,"")</f>
        <v/>
      </c>
      <c r="P23" s="156" t="str">
        <f>IF('Parade Entries'!$G24="Commercial",'Parade Entries'!R24,"")</f>
        <v/>
      </c>
      <c r="Q23" s="156" t="str">
        <f>IF('Parade Entries'!$G24="Commercial",'Parade Entries'!S24,"")</f>
        <v/>
      </c>
      <c r="R23" s="156" t="str">
        <f>IF('Parade Entries'!$G24="Commercial",'Parade Entries'!T24,"")</f>
        <v/>
      </c>
      <c r="S23" s="271" t="str">
        <f>IF('Parade Entries'!$G24="Commercial",'Parade Entries'!U24,"")</f>
        <v/>
      </c>
      <c r="T23" s="271" t="str">
        <f>IF('Parade Entries'!$G24="Commercial",'Parade Entries'!W24,"")</f>
        <v/>
      </c>
      <c r="U23" s="271" t="str">
        <f>IF('Parade Entries'!$G24="Commercial",'Parade Entries'!X24,"")</f>
        <v/>
      </c>
      <c r="V23" s="271" t="str">
        <f>IF('Parade Entries'!$G24="Commercial",'Parade Entries'!V24,"")</f>
        <v/>
      </c>
      <c r="W23" s="272" t="str">
        <f>IF('Parade Entries'!$G24="Commercial",'Parade Entries'!Z24/100,"")</f>
        <v/>
      </c>
      <c r="X23" s="271" t="str">
        <f>IF('Parade Entries'!$G24="Commercial",'Parade Entries'!AB24,"")</f>
        <v/>
      </c>
      <c r="Y23" s="272" t="str">
        <f>IF('Parade Entries'!$G24="Commercial",'Parade Entries'!AA24,"")</f>
        <v/>
      </c>
      <c r="Z23" s="271" t="str">
        <f>IF('Parade Entries'!$G24="Commercial",'Parade Entries'!AB24,"")</f>
        <v/>
      </c>
      <c r="AA23" s="272" t="str">
        <f>IF('Parade Entries'!$G24="Commercial",'Parade Entries'!AC24,"")</f>
        <v/>
      </c>
      <c r="AB23" s="271" t="str">
        <f>IF('Parade Entries'!$G24="Commercial",'Parade Entries'!AD24,"")</f>
        <v/>
      </c>
      <c r="AC23" s="271" t="str">
        <f>IF('Parade Entries'!$G24="Commercial",'Parade Entries'!AE24,"")</f>
        <v/>
      </c>
      <c r="AD23" s="271" t="str">
        <f>IF('Parade Entries'!$G24="Commercial",'Parade Entries'!AF24,"")</f>
        <v/>
      </c>
    </row>
    <row r="24" spans="2:30" s="6" customFormat="1" ht="18" x14ac:dyDescent="0.25">
      <c r="B24" s="156" t="str">
        <f>IF('Parade Entries'!G25="Commercial",'Parade Entries'!B25,"")</f>
        <v/>
      </c>
      <c r="C24" s="233">
        <f>IF('Parade Entries'!$G74="Commercial",'Parade Entries'!E25,"")</f>
        <v>46028</v>
      </c>
      <c r="D24" s="156" t="str">
        <f>IF('Parade Entries'!$G25="Commercial",'Parade Entries'!F25,"")</f>
        <v/>
      </c>
      <c r="E24" s="156" t="str">
        <f>IF('Parade Entries'!$G25="Commercial",'Parade Entries'!G25,"")</f>
        <v/>
      </c>
      <c r="F24" s="156" t="str">
        <f>IF('Parade Entries'!$G25="Commercial",'Parade Entries'!H25,"")</f>
        <v/>
      </c>
      <c r="G24" s="156" t="str">
        <f>IF('Parade Entries'!$G25="Commercial",'Parade Entries'!I25,"")</f>
        <v/>
      </c>
      <c r="H24" s="156" t="str">
        <f>IF('Parade Entries'!$G25="Commercial",'Parade Entries'!J25,"")</f>
        <v/>
      </c>
      <c r="I24" s="156" t="str">
        <f>IF('Parade Entries'!$G25="Commercial",'Parade Entries'!K25,"")</f>
        <v/>
      </c>
      <c r="J24" s="156" t="str">
        <f>IF('Parade Entries'!$G25="Commercial",'Parade Entries'!L25,"")</f>
        <v/>
      </c>
      <c r="K24" s="156" t="str">
        <f>IF('Parade Entries'!$G25="Commercial",'Parade Entries'!M25,"")</f>
        <v/>
      </c>
      <c r="L24" s="156" t="str">
        <f>IF('Parade Entries'!$G25="Commercial",'Parade Entries'!N25,"")</f>
        <v/>
      </c>
      <c r="M24" s="156" t="str">
        <f>IF('Parade Entries'!$G25="Commercial",'Parade Entries'!O25,"")</f>
        <v/>
      </c>
      <c r="N24" s="156" t="str">
        <f>IF('Parade Entries'!$G25="Commercial",'Parade Entries'!P25,"")</f>
        <v/>
      </c>
      <c r="O24" s="156" t="str">
        <f>IF('Parade Entries'!$G25="Commercial",'Parade Entries'!Q25,"")</f>
        <v/>
      </c>
      <c r="P24" s="156" t="str">
        <f>IF('Parade Entries'!$G25="Commercial",'Parade Entries'!R25,"")</f>
        <v/>
      </c>
      <c r="Q24" s="156" t="str">
        <f>IF('Parade Entries'!$G25="Commercial",'Parade Entries'!S25,"")</f>
        <v/>
      </c>
      <c r="R24" s="156" t="str">
        <f>IF('Parade Entries'!$G25="Commercial",'Parade Entries'!T25,"")</f>
        <v/>
      </c>
      <c r="S24" s="271" t="str">
        <f>IF('Parade Entries'!$G25="Commercial",'Parade Entries'!U25,"")</f>
        <v/>
      </c>
      <c r="T24" s="271" t="str">
        <f>IF('Parade Entries'!$G25="Commercial",'Parade Entries'!W25,"")</f>
        <v/>
      </c>
      <c r="U24" s="271" t="str">
        <f>IF('Parade Entries'!$G25="Commercial",'Parade Entries'!X25,"")</f>
        <v/>
      </c>
      <c r="V24" s="271" t="str">
        <f>IF('Parade Entries'!$G25="Commercial",'Parade Entries'!V25,"")</f>
        <v/>
      </c>
      <c r="W24" s="272" t="str">
        <f>IF('Parade Entries'!$G25="Commercial",'Parade Entries'!Z25/100,"")</f>
        <v/>
      </c>
      <c r="X24" s="271" t="str">
        <f>IF('Parade Entries'!$G25="Commercial",'Parade Entries'!AB25,"")</f>
        <v/>
      </c>
      <c r="Y24" s="272" t="str">
        <f>IF('Parade Entries'!$G25="Commercial",'Parade Entries'!AA25,"")</f>
        <v/>
      </c>
      <c r="Z24" s="271" t="str">
        <f>IF('Parade Entries'!$G25="Commercial",'Parade Entries'!AB25,"")</f>
        <v/>
      </c>
      <c r="AA24" s="272" t="str">
        <f>IF('Parade Entries'!$G25="Commercial",'Parade Entries'!AC25,"")</f>
        <v/>
      </c>
      <c r="AB24" s="271" t="str">
        <f>IF('Parade Entries'!$G25="Commercial",'Parade Entries'!AD25,"")</f>
        <v/>
      </c>
      <c r="AC24" s="271" t="str">
        <f>IF('Parade Entries'!$G25="Commercial",'Parade Entries'!AE25,"")</f>
        <v/>
      </c>
      <c r="AD24" s="271" t="str">
        <f>IF('Parade Entries'!$G25="Commercial",'Parade Entries'!AF25,"")</f>
        <v/>
      </c>
    </row>
    <row r="25" spans="2:30" s="6" customFormat="1" ht="18" x14ac:dyDescent="0.25">
      <c r="B25" s="156" t="str">
        <f>IF('Parade Entries'!G26="Commercial",'Parade Entries'!B26,"")</f>
        <v>Mosquito Joe</v>
      </c>
      <c r="C25" s="233">
        <f>IF('Parade Entries'!$G75="Commercial",'Parade Entries'!E26,"")</f>
        <v>46028</v>
      </c>
      <c r="D25" s="156" t="str">
        <f>IF('Parade Entries'!$G26="Commercial",'Parade Entries'!F26,"")</f>
        <v>Paid</v>
      </c>
      <c r="E25" s="156" t="str">
        <f>IF('Parade Entries'!$G26="Commercial",'Parade Entries'!G26,"")</f>
        <v>Commercial</v>
      </c>
      <c r="F25" s="156" t="str">
        <f>IF('Parade Entries'!$G26="Commercial",'Parade Entries'!H26,"")</f>
        <v>Michele</v>
      </c>
      <c r="G25" s="156" t="str">
        <f>IF('Parade Entries'!$G26="Commercial",'Parade Entries'!I26,"")</f>
        <v>Sommers</v>
      </c>
      <c r="H25" s="156" t="str">
        <f>IF('Parade Entries'!$G26="Commercial",'Parade Entries'!J26,"")</f>
        <v>springfield@mosquitojoe.com</v>
      </c>
      <c r="I25" s="156">
        <f>IF('Parade Entries'!$G26="Commercial",'Parade Entries'!K26,"")</f>
        <v>2177174789</v>
      </c>
      <c r="J25" s="156" t="str">
        <f>IF('Parade Entries'!$G26="Commercial",'Parade Entries'!L26,"")</f>
        <v>Mosquito Joe helps make outside fun again with treatments for mosquitoes, fleas, and ticks. They're locally owned and operated and proudly celebrating 10 years of serving the Springfield community. Thanks to Mosquito Joe, families can enjoy their yards without the pesky bugs - no luck required! It works... no ifs, ands, or bugs!</v>
      </c>
      <c r="K25" s="156">
        <f>IF('Parade Entries'!$G26="Commercial",'Parade Entries'!M26,"")</f>
        <v>10</v>
      </c>
      <c r="L25" s="156" t="str">
        <f>IF('Parade Entries'!$G26="Commercial",'Parade Entries'!N26,"")</f>
        <v>No Notes</v>
      </c>
      <c r="M25" s="156">
        <f>IF('Parade Entries'!$G26="Commercial",'Parade Entries'!O26,"")</f>
        <v>0</v>
      </c>
      <c r="N25" s="156" t="str">
        <f>IF('Parade Entries'!$G26="Commercial",'Parade Entries'!P26,"")</f>
        <v>Unsure</v>
      </c>
      <c r="O25" s="156">
        <f>IF('Parade Entries'!$G26="Commercial",'Parade Entries'!Q26,"")</f>
        <v>1</v>
      </c>
      <c r="P25" s="156">
        <f>IF('Parade Entries'!$G26="Commercial",'Parade Entries'!R26,"")</f>
        <v>0</v>
      </c>
      <c r="Q25" s="156" t="str">
        <f>IF('Parade Entries'!$G26="Commercial",'Parade Entries'!S26,"")</f>
        <v>1 van</v>
      </c>
      <c r="R25" s="156" t="str">
        <f>IF('Parade Entries'!$G26="Commercial",'Parade Entries'!T26,"")</f>
        <v>Online - Stripe</v>
      </c>
      <c r="S25" s="271">
        <f>IF('Parade Entries'!$G26="Commercial",'Parade Entries'!U26,"")</f>
        <v>300</v>
      </c>
      <c r="T25" s="271">
        <f>IF('Parade Entries'!$G26="Commercial",'Parade Entries'!W26,"")</f>
        <v>282</v>
      </c>
      <c r="U25" s="271">
        <f>IF('Parade Entries'!$G26="Commercial",'Parade Entries'!X26,"")</f>
        <v>0</v>
      </c>
      <c r="V25" s="271">
        <f>IF('Parade Entries'!$G26="Commercial",'Parade Entries'!V26,"")</f>
        <v>9</v>
      </c>
      <c r="W25" s="272">
        <f>IF('Parade Entries'!$G26="Commercial",'Parade Entries'!Z26/100,"")</f>
        <v>0.09</v>
      </c>
      <c r="X25" s="271">
        <f>IF('Parade Entries'!$G26="Commercial",'Parade Entries'!AB26,"")</f>
        <v>18</v>
      </c>
      <c r="Y25" s="272">
        <f>IF('Parade Entries'!$G26="Commercial",'Parade Entries'!AA26,"")</f>
        <v>0.03</v>
      </c>
      <c r="Z25" s="271">
        <f>IF('Parade Entries'!$G26="Commercial",'Parade Entries'!AB26,"")</f>
        <v>18</v>
      </c>
      <c r="AA25" s="272">
        <f>IF('Parade Entries'!$G26="Commercial",'Parade Entries'!AC26,"")</f>
        <v>0.06</v>
      </c>
      <c r="AB25" s="271" t="str">
        <f>IF('Parade Entries'!$G26="Commercial",'Parade Entries'!AD26,"")</f>
        <v>Michele Sommers</v>
      </c>
      <c r="AC25" s="271" t="str">
        <f>IF('Parade Entries'!$G26="Commercial",'Parade Entries'!AE26,"")</f>
        <v>New Site</v>
      </c>
      <c r="AD25" s="271" t="str">
        <f>IF('Parade Entries'!$G26="Commercial",'Parade Entries'!AF26,"")</f>
        <v/>
      </c>
    </row>
    <row r="26" spans="2:30" s="6" customFormat="1" ht="18" x14ac:dyDescent="0.25">
      <c r="B26" s="156" t="str">
        <f>IF('Parade Entries'!G27="Commercial",'Parade Entries'!B27,"")</f>
        <v/>
      </c>
      <c r="C26" s="233">
        <f>IF('Parade Entries'!$G76="Commercial",'Parade Entries'!E27,"")</f>
        <v>46028</v>
      </c>
      <c r="D26" s="156" t="str">
        <f>IF('Parade Entries'!$G27="Commercial",'Parade Entries'!F27,"")</f>
        <v/>
      </c>
      <c r="E26" s="156" t="str">
        <f>IF('Parade Entries'!$G27="Commercial",'Parade Entries'!G27,"")</f>
        <v/>
      </c>
      <c r="F26" s="156" t="str">
        <f>IF('Parade Entries'!$G27="Commercial",'Parade Entries'!H27,"")</f>
        <v/>
      </c>
      <c r="G26" s="156" t="str">
        <f>IF('Parade Entries'!$G27="Commercial",'Parade Entries'!I27,"")</f>
        <v/>
      </c>
      <c r="H26" s="156" t="str">
        <f>IF('Parade Entries'!$G27="Commercial",'Parade Entries'!J27,"")</f>
        <v/>
      </c>
      <c r="I26" s="156" t="str">
        <f>IF('Parade Entries'!$G27="Commercial",'Parade Entries'!K27,"")</f>
        <v/>
      </c>
      <c r="J26" s="156" t="str">
        <f>IF('Parade Entries'!$G27="Commercial",'Parade Entries'!L27,"")</f>
        <v/>
      </c>
      <c r="K26" s="156" t="str">
        <f>IF('Parade Entries'!$G27="Commercial",'Parade Entries'!M27,"")</f>
        <v/>
      </c>
      <c r="L26" s="156" t="str">
        <f>IF('Parade Entries'!$G27="Commercial",'Parade Entries'!N27,"")</f>
        <v/>
      </c>
      <c r="M26" s="156" t="str">
        <f>IF('Parade Entries'!$G27="Commercial",'Parade Entries'!O27,"")</f>
        <v/>
      </c>
      <c r="N26" s="156" t="str">
        <f>IF('Parade Entries'!$G27="Commercial",'Parade Entries'!P27,"")</f>
        <v/>
      </c>
      <c r="O26" s="156" t="str">
        <f>IF('Parade Entries'!$G27="Commercial",'Parade Entries'!Q27,"")</f>
        <v/>
      </c>
      <c r="P26" s="156" t="str">
        <f>IF('Parade Entries'!$G27="Commercial",'Parade Entries'!R27,"")</f>
        <v/>
      </c>
      <c r="Q26" s="156" t="str">
        <f>IF('Parade Entries'!$G27="Commercial",'Parade Entries'!S27,"")</f>
        <v/>
      </c>
      <c r="R26" s="156" t="str">
        <f>IF('Parade Entries'!$G27="Commercial",'Parade Entries'!T27,"")</f>
        <v/>
      </c>
      <c r="S26" s="271" t="str">
        <f>IF('Parade Entries'!$G27="Commercial",'Parade Entries'!U27,"")</f>
        <v/>
      </c>
      <c r="T26" s="271" t="str">
        <f>IF('Parade Entries'!$G27="Commercial",'Parade Entries'!W27,"")</f>
        <v/>
      </c>
      <c r="U26" s="271" t="str">
        <f>IF('Parade Entries'!$G27="Commercial",'Parade Entries'!X27,"")</f>
        <v/>
      </c>
      <c r="V26" s="271" t="str">
        <f>IF('Parade Entries'!$G27="Commercial",'Parade Entries'!V27,"")</f>
        <v/>
      </c>
      <c r="W26" s="272" t="str">
        <f>IF('Parade Entries'!$G27="Commercial",'Parade Entries'!Z27/100,"")</f>
        <v/>
      </c>
      <c r="X26" s="271" t="str">
        <f>IF('Parade Entries'!$G27="Commercial",'Parade Entries'!AB27,"")</f>
        <v/>
      </c>
      <c r="Y26" s="272" t="str">
        <f>IF('Parade Entries'!$G27="Commercial",'Parade Entries'!AA27,"")</f>
        <v/>
      </c>
      <c r="Z26" s="271" t="str">
        <f>IF('Parade Entries'!$G27="Commercial",'Parade Entries'!AB27,"")</f>
        <v/>
      </c>
      <c r="AA26" s="272" t="str">
        <f>IF('Parade Entries'!$G27="Commercial",'Parade Entries'!AC27,"")</f>
        <v/>
      </c>
      <c r="AB26" s="271" t="str">
        <f>IF('Parade Entries'!$G27="Commercial",'Parade Entries'!AD27,"")</f>
        <v/>
      </c>
      <c r="AC26" s="271" t="str">
        <f>IF('Parade Entries'!$G27="Commercial",'Parade Entries'!AE27,"")</f>
        <v/>
      </c>
      <c r="AD26" s="271" t="str">
        <f>IF('Parade Entries'!$G27="Commercial",'Parade Entries'!AF27,"")</f>
        <v/>
      </c>
    </row>
    <row r="27" spans="2:30" s="6" customFormat="1" ht="18" x14ac:dyDescent="0.25">
      <c r="B27" s="156" t="str">
        <f>IF('Parade Entries'!G28="Commercial",'Parade Entries'!B28,"")</f>
        <v/>
      </c>
      <c r="C27" s="233" t="str">
        <f>IF('Parade Entries'!$G77="Commercial",'Parade Entries'!E28,"")</f>
        <v/>
      </c>
      <c r="D27" s="156" t="str">
        <f>IF('Parade Entries'!$G28="Commercial",'Parade Entries'!F28,"")</f>
        <v/>
      </c>
      <c r="E27" s="156" t="str">
        <f>IF('Parade Entries'!$G28="Commercial",'Parade Entries'!G28,"")</f>
        <v/>
      </c>
      <c r="F27" s="156" t="str">
        <f>IF('Parade Entries'!$G28="Commercial",'Parade Entries'!H28,"")</f>
        <v/>
      </c>
      <c r="G27" s="156" t="str">
        <f>IF('Parade Entries'!$G28="Commercial",'Parade Entries'!I28,"")</f>
        <v/>
      </c>
      <c r="H27" s="156" t="str">
        <f>IF('Parade Entries'!$G28="Commercial",'Parade Entries'!J28,"")</f>
        <v/>
      </c>
      <c r="I27" s="156" t="str">
        <f>IF('Parade Entries'!$G28="Commercial",'Parade Entries'!K28,"")</f>
        <v/>
      </c>
      <c r="J27" s="156" t="str">
        <f>IF('Parade Entries'!$G28="Commercial",'Parade Entries'!L28,"")</f>
        <v/>
      </c>
      <c r="K27" s="156" t="str">
        <f>IF('Parade Entries'!$G28="Commercial",'Parade Entries'!M28,"")</f>
        <v/>
      </c>
      <c r="L27" s="156" t="str">
        <f>IF('Parade Entries'!$G28="Commercial",'Parade Entries'!N28,"")</f>
        <v/>
      </c>
      <c r="M27" s="156" t="str">
        <f>IF('Parade Entries'!$G28="Commercial",'Parade Entries'!O28,"")</f>
        <v/>
      </c>
      <c r="N27" s="156" t="str">
        <f>IF('Parade Entries'!$G28="Commercial",'Parade Entries'!P28,"")</f>
        <v/>
      </c>
      <c r="O27" s="156" t="str">
        <f>IF('Parade Entries'!$G28="Commercial",'Parade Entries'!Q28,"")</f>
        <v/>
      </c>
      <c r="P27" s="156" t="str">
        <f>IF('Parade Entries'!$G28="Commercial",'Parade Entries'!R28,"")</f>
        <v/>
      </c>
      <c r="Q27" s="156" t="str">
        <f>IF('Parade Entries'!$G28="Commercial",'Parade Entries'!S28,"")</f>
        <v/>
      </c>
      <c r="R27" s="156" t="str">
        <f>IF('Parade Entries'!$G28="Commercial",'Parade Entries'!T28,"")</f>
        <v/>
      </c>
      <c r="S27" s="271" t="str">
        <f>IF('Parade Entries'!$G28="Commercial",'Parade Entries'!U28,"")</f>
        <v/>
      </c>
      <c r="T27" s="271" t="str">
        <f>IF('Parade Entries'!$G28="Commercial",'Parade Entries'!W28,"")</f>
        <v/>
      </c>
      <c r="U27" s="271" t="str">
        <f>IF('Parade Entries'!$G28="Commercial",'Parade Entries'!X28,"")</f>
        <v/>
      </c>
      <c r="V27" s="271" t="str">
        <f>IF('Parade Entries'!$G28="Commercial",'Parade Entries'!V28,"")</f>
        <v/>
      </c>
      <c r="W27" s="272" t="str">
        <f>IF('Parade Entries'!$G28="Commercial",'Parade Entries'!Z28/100,"")</f>
        <v/>
      </c>
      <c r="X27" s="271" t="str">
        <f>IF('Parade Entries'!$G28="Commercial",'Parade Entries'!AB28,"")</f>
        <v/>
      </c>
      <c r="Y27" s="272" t="str">
        <f>IF('Parade Entries'!$G28="Commercial",'Parade Entries'!AA28,"")</f>
        <v/>
      </c>
      <c r="Z27" s="271" t="str">
        <f>IF('Parade Entries'!$G28="Commercial",'Parade Entries'!AB28,"")</f>
        <v/>
      </c>
      <c r="AA27" s="272" t="str">
        <f>IF('Parade Entries'!$G28="Commercial",'Parade Entries'!AC28,"")</f>
        <v/>
      </c>
      <c r="AB27" s="271" t="str">
        <f>IF('Parade Entries'!$G28="Commercial",'Parade Entries'!AD28,"")</f>
        <v/>
      </c>
      <c r="AC27" s="271" t="str">
        <f>IF('Parade Entries'!$G28="Commercial",'Parade Entries'!AE28,"")</f>
        <v/>
      </c>
      <c r="AD27" s="271" t="str">
        <f>IF('Parade Entries'!$G28="Commercial",'Parade Entries'!AF28,"")</f>
        <v/>
      </c>
    </row>
    <row r="28" spans="2:30" s="6" customFormat="1" ht="18" x14ac:dyDescent="0.25">
      <c r="B28" s="156" t="str">
        <f>IF('Parade Entries'!G29="Commercial",'Parade Entries'!B29,"")</f>
        <v/>
      </c>
      <c r="C28" s="233">
        <f>IF('Parade Entries'!$G78="Commercial",'Parade Entries'!E29,"")</f>
        <v>46028</v>
      </c>
      <c r="D28" s="156" t="str">
        <f>IF('Parade Entries'!$G29="Commercial",'Parade Entries'!F29,"")</f>
        <v/>
      </c>
      <c r="E28" s="156" t="str">
        <f>IF('Parade Entries'!$G29="Commercial",'Parade Entries'!G29,"")</f>
        <v/>
      </c>
      <c r="F28" s="156" t="str">
        <f>IF('Parade Entries'!$G29="Commercial",'Parade Entries'!H29,"")</f>
        <v/>
      </c>
      <c r="G28" s="156" t="str">
        <f>IF('Parade Entries'!$G29="Commercial",'Parade Entries'!I29,"")</f>
        <v/>
      </c>
      <c r="H28" s="156" t="str">
        <f>IF('Parade Entries'!$G29="Commercial",'Parade Entries'!J29,"")</f>
        <v/>
      </c>
      <c r="I28" s="156" t="str">
        <f>IF('Parade Entries'!$G29="Commercial",'Parade Entries'!K29,"")</f>
        <v/>
      </c>
      <c r="J28" s="156" t="str">
        <f>IF('Parade Entries'!$G29="Commercial",'Parade Entries'!L29,"")</f>
        <v/>
      </c>
      <c r="K28" s="156" t="str">
        <f>IF('Parade Entries'!$G29="Commercial",'Parade Entries'!M29,"")</f>
        <v/>
      </c>
      <c r="L28" s="156" t="str">
        <f>IF('Parade Entries'!$G29="Commercial",'Parade Entries'!N29,"")</f>
        <v/>
      </c>
      <c r="M28" s="156" t="str">
        <f>IF('Parade Entries'!$G29="Commercial",'Parade Entries'!O29,"")</f>
        <v/>
      </c>
      <c r="N28" s="156" t="str">
        <f>IF('Parade Entries'!$G29="Commercial",'Parade Entries'!P29,"")</f>
        <v/>
      </c>
      <c r="O28" s="156" t="str">
        <f>IF('Parade Entries'!$G29="Commercial",'Parade Entries'!Q29,"")</f>
        <v/>
      </c>
      <c r="P28" s="156" t="str">
        <f>IF('Parade Entries'!$G29="Commercial",'Parade Entries'!R29,"")</f>
        <v/>
      </c>
      <c r="Q28" s="156" t="str">
        <f>IF('Parade Entries'!$G29="Commercial",'Parade Entries'!S29,"")</f>
        <v/>
      </c>
      <c r="R28" s="156" t="str">
        <f>IF('Parade Entries'!$G29="Commercial",'Parade Entries'!T29,"")</f>
        <v/>
      </c>
      <c r="S28" s="271" t="str">
        <f>IF('Parade Entries'!$G29="Commercial",'Parade Entries'!U29,"")</f>
        <v/>
      </c>
      <c r="T28" s="271" t="str">
        <f>IF('Parade Entries'!$G29="Commercial",'Parade Entries'!W29,"")</f>
        <v/>
      </c>
      <c r="U28" s="271" t="str">
        <f>IF('Parade Entries'!$G29="Commercial",'Parade Entries'!X29,"")</f>
        <v/>
      </c>
      <c r="V28" s="271" t="str">
        <f>IF('Parade Entries'!$G29="Commercial",'Parade Entries'!V29,"")</f>
        <v/>
      </c>
      <c r="W28" s="272" t="str">
        <f>IF('Parade Entries'!$G29="Commercial",'Parade Entries'!Z29/100,"")</f>
        <v/>
      </c>
      <c r="X28" s="271" t="str">
        <f>IF('Parade Entries'!$G29="Commercial",'Parade Entries'!AB29,"")</f>
        <v/>
      </c>
      <c r="Y28" s="272" t="str">
        <f>IF('Parade Entries'!$G29="Commercial",'Parade Entries'!AA29,"")</f>
        <v/>
      </c>
      <c r="Z28" s="271" t="str">
        <f>IF('Parade Entries'!$G29="Commercial",'Parade Entries'!AB29,"")</f>
        <v/>
      </c>
      <c r="AA28" s="272" t="str">
        <f>IF('Parade Entries'!$G29="Commercial",'Parade Entries'!AC29,"")</f>
        <v/>
      </c>
      <c r="AB28" s="271" t="str">
        <f>IF('Parade Entries'!$G29="Commercial",'Parade Entries'!AD29,"")</f>
        <v/>
      </c>
      <c r="AC28" s="271" t="str">
        <f>IF('Parade Entries'!$G29="Commercial",'Parade Entries'!AE29,"")</f>
        <v/>
      </c>
      <c r="AD28" s="271" t="str">
        <f>IF('Parade Entries'!$G29="Commercial",'Parade Entries'!AF29,"")</f>
        <v/>
      </c>
    </row>
    <row r="29" spans="2:30" s="6" customFormat="1" ht="18" x14ac:dyDescent="0.25">
      <c r="B29" s="156" t="str">
        <f>IF('Parade Entries'!G30="Commercial",'Parade Entries'!B30,"")</f>
        <v/>
      </c>
      <c r="C29" s="233">
        <f>IF('Parade Entries'!$G79="Commercial",'Parade Entries'!E30,"")</f>
        <v>46028</v>
      </c>
      <c r="D29" s="156" t="str">
        <f>IF('Parade Entries'!$G30="Commercial",'Parade Entries'!F30,"")</f>
        <v/>
      </c>
      <c r="E29" s="156" t="str">
        <f>IF('Parade Entries'!$G30="Commercial",'Parade Entries'!G30,"")</f>
        <v/>
      </c>
      <c r="F29" s="156" t="str">
        <f>IF('Parade Entries'!$G30="Commercial",'Parade Entries'!H30,"")</f>
        <v/>
      </c>
      <c r="G29" s="156" t="str">
        <f>IF('Parade Entries'!$G30="Commercial",'Parade Entries'!I30,"")</f>
        <v/>
      </c>
      <c r="H29" s="156" t="str">
        <f>IF('Parade Entries'!$G30="Commercial",'Parade Entries'!J30,"")</f>
        <v/>
      </c>
      <c r="I29" s="156" t="str">
        <f>IF('Parade Entries'!$G30="Commercial",'Parade Entries'!K30,"")</f>
        <v/>
      </c>
      <c r="J29" s="156" t="str">
        <f>IF('Parade Entries'!$G30="Commercial",'Parade Entries'!L30,"")</f>
        <v/>
      </c>
      <c r="K29" s="156" t="str">
        <f>IF('Parade Entries'!$G30="Commercial",'Parade Entries'!M30,"")</f>
        <v/>
      </c>
      <c r="L29" s="156" t="str">
        <f>IF('Parade Entries'!$G30="Commercial",'Parade Entries'!N30,"")</f>
        <v/>
      </c>
      <c r="M29" s="156" t="str">
        <f>IF('Parade Entries'!$G30="Commercial",'Parade Entries'!O30,"")</f>
        <v/>
      </c>
      <c r="N29" s="156" t="str">
        <f>IF('Parade Entries'!$G30="Commercial",'Parade Entries'!P30,"")</f>
        <v/>
      </c>
      <c r="O29" s="156" t="str">
        <f>IF('Parade Entries'!$G30="Commercial",'Parade Entries'!Q30,"")</f>
        <v/>
      </c>
      <c r="P29" s="156" t="str">
        <f>IF('Parade Entries'!$G30="Commercial",'Parade Entries'!R30,"")</f>
        <v/>
      </c>
      <c r="Q29" s="156" t="str">
        <f>IF('Parade Entries'!$G30="Commercial",'Parade Entries'!S30,"")</f>
        <v/>
      </c>
      <c r="R29" s="156" t="str">
        <f>IF('Parade Entries'!$G30="Commercial",'Parade Entries'!T30,"")</f>
        <v/>
      </c>
      <c r="S29" s="271" t="str">
        <f>IF('Parade Entries'!$G30="Commercial",'Parade Entries'!U30,"")</f>
        <v/>
      </c>
      <c r="T29" s="271" t="str">
        <f>IF('Parade Entries'!$G30="Commercial",'Parade Entries'!W30,"")</f>
        <v/>
      </c>
      <c r="U29" s="271" t="str">
        <f>IF('Parade Entries'!$G30="Commercial",'Parade Entries'!X30,"")</f>
        <v/>
      </c>
      <c r="V29" s="271" t="str">
        <f>IF('Parade Entries'!$G30="Commercial",'Parade Entries'!V30,"")</f>
        <v/>
      </c>
      <c r="W29" s="272" t="str">
        <f>IF('Parade Entries'!$G30="Commercial",'Parade Entries'!Z30/100,"")</f>
        <v/>
      </c>
      <c r="X29" s="271" t="str">
        <f>IF('Parade Entries'!$G30="Commercial",'Parade Entries'!AB30,"")</f>
        <v/>
      </c>
      <c r="Y29" s="272" t="str">
        <f>IF('Parade Entries'!$G30="Commercial",'Parade Entries'!AA30,"")</f>
        <v/>
      </c>
      <c r="Z29" s="271" t="str">
        <f>IF('Parade Entries'!$G30="Commercial",'Parade Entries'!AB30,"")</f>
        <v/>
      </c>
      <c r="AA29" s="272" t="str">
        <f>IF('Parade Entries'!$G30="Commercial",'Parade Entries'!AC30,"")</f>
        <v/>
      </c>
      <c r="AB29" s="271" t="str">
        <f>IF('Parade Entries'!$G30="Commercial",'Parade Entries'!AD30,"")</f>
        <v/>
      </c>
      <c r="AC29" s="271" t="str">
        <f>IF('Parade Entries'!$G30="Commercial",'Parade Entries'!AE30,"")</f>
        <v/>
      </c>
      <c r="AD29" s="271" t="str">
        <f>IF('Parade Entries'!$G30="Commercial",'Parade Entries'!AF30,"")</f>
        <v/>
      </c>
    </row>
    <row r="30" spans="2:30" s="6" customFormat="1" ht="18" customHeight="1" x14ac:dyDescent="0.25">
      <c r="B30" s="156" t="str">
        <f>IF('Parade Entries'!G31="Commercial",'Parade Entries'!B31,"")</f>
        <v/>
      </c>
      <c r="C30" s="233" t="str">
        <f>IF('Parade Entries'!$G31="Commercial",'Parade Entries'!E31,"")</f>
        <v/>
      </c>
      <c r="D30" s="156" t="str">
        <f>IF('Parade Entries'!$G31="Commercial",'Parade Entries'!F31,"")</f>
        <v/>
      </c>
      <c r="E30" s="156" t="str">
        <f>IF('Parade Entries'!$G31="Commercial",'Parade Entries'!G31,"")</f>
        <v/>
      </c>
      <c r="F30" s="156" t="str">
        <f>IF('Parade Entries'!$G31="Commercial",'Parade Entries'!H31,"")</f>
        <v/>
      </c>
      <c r="G30" s="156" t="str">
        <f>IF('Parade Entries'!$G31="Commercial",'Parade Entries'!I31,"")</f>
        <v/>
      </c>
      <c r="H30" s="156" t="str">
        <f>IF('Parade Entries'!$G31="Commercial",'Parade Entries'!J31,"")</f>
        <v/>
      </c>
      <c r="I30" s="156" t="str">
        <f>IF('Parade Entries'!$G31="Commercial",'Parade Entries'!K31,"")</f>
        <v/>
      </c>
      <c r="J30" s="156" t="str">
        <f>IF('Parade Entries'!$G31="Commercial",'Parade Entries'!L31,"")</f>
        <v/>
      </c>
      <c r="K30" s="156" t="str">
        <f>IF('Parade Entries'!$G31="Commercial",'Parade Entries'!M31,"")</f>
        <v/>
      </c>
      <c r="L30" s="156" t="str">
        <f>IF('Parade Entries'!$G31="Commercial",'Parade Entries'!N31,"")</f>
        <v/>
      </c>
      <c r="M30" s="156" t="str">
        <f>IF('Parade Entries'!$G31="Commercial",'Parade Entries'!O31,"")</f>
        <v/>
      </c>
      <c r="N30" s="156" t="str">
        <f>IF('Parade Entries'!$G31="Commercial",'Parade Entries'!P31,"")</f>
        <v/>
      </c>
      <c r="O30" s="156" t="str">
        <f>IF('Parade Entries'!$G31="Commercial",'Parade Entries'!Q31,"")</f>
        <v/>
      </c>
      <c r="P30" s="156" t="str">
        <f>IF('Parade Entries'!$G31="Commercial",'Parade Entries'!R31,"")</f>
        <v/>
      </c>
      <c r="Q30" s="156" t="str">
        <f>IF('Parade Entries'!$G31="Commercial",'Parade Entries'!S31,"")</f>
        <v/>
      </c>
      <c r="R30" s="156" t="str">
        <f>IF('Parade Entries'!$G31="Commercial",'Parade Entries'!T31,"")</f>
        <v/>
      </c>
      <c r="S30" s="271" t="str">
        <f>IF('Parade Entries'!$G31="Commercial",'Parade Entries'!U31,"")</f>
        <v/>
      </c>
      <c r="T30" s="271" t="str">
        <f>IF('Parade Entries'!$G31="Commercial",'Parade Entries'!W31,"")</f>
        <v/>
      </c>
      <c r="U30" s="271" t="str">
        <f>IF('Parade Entries'!$G31="Commercial",'Parade Entries'!X31,"")</f>
        <v/>
      </c>
      <c r="V30" s="271" t="str">
        <f>IF('Parade Entries'!$G31="Commercial",'Parade Entries'!V31,"")</f>
        <v/>
      </c>
      <c r="W30" s="272" t="str">
        <f>IF('Parade Entries'!$G31="Commercial",'Parade Entries'!Z31/100,"")</f>
        <v/>
      </c>
      <c r="X30" s="271" t="str">
        <f>IF('Parade Entries'!$G31="Commercial",'Parade Entries'!AB31,"")</f>
        <v/>
      </c>
      <c r="Y30" s="272" t="str">
        <f>IF('Parade Entries'!$G31="Commercial",'Parade Entries'!AA31,"")</f>
        <v/>
      </c>
      <c r="Z30" s="271" t="str">
        <f>IF('Parade Entries'!$G31="Commercial",'Parade Entries'!AB31,"")</f>
        <v/>
      </c>
      <c r="AA30" s="272" t="str">
        <f>IF('Parade Entries'!$G31="Commercial",'Parade Entries'!AC31,"")</f>
        <v/>
      </c>
      <c r="AB30" s="271" t="str">
        <f>IF('Parade Entries'!$G31="Commercial",'Parade Entries'!AD31,"")</f>
        <v/>
      </c>
      <c r="AC30" s="271" t="str">
        <f>IF('Parade Entries'!$G31="Commercial",'Parade Entries'!AE31,"")</f>
        <v/>
      </c>
      <c r="AD30" s="271" t="str">
        <f>IF('Parade Entries'!$G31="Commercial",'Parade Entries'!AF31,"")</f>
        <v/>
      </c>
    </row>
    <row r="31" spans="2:30" s="6" customFormat="1" ht="18" x14ac:dyDescent="0.25">
      <c r="B31" s="156" t="str">
        <f>IF('Parade Entries'!G32="Commercial",'Parade Entries'!B32,"")</f>
        <v/>
      </c>
      <c r="C31" s="233" t="str">
        <f>IF('Parade Entries'!$G32="Commercial",'Parade Entries'!E32,"")</f>
        <v/>
      </c>
      <c r="D31" s="156" t="str">
        <f>IF('Parade Entries'!$G32="Commercial",'Parade Entries'!F32,"")</f>
        <v/>
      </c>
      <c r="E31" s="156" t="str">
        <f>IF('Parade Entries'!$G32="Commercial",'Parade Entries'!G32,"")</f>
        <v/>
      </c>
      <c r="F31" s="156" t="str">
        <f>IF('Parade Entries'!$G32="Commercial",'Parade Entries'!H32,"")</f>
        <v/>
      </c>
      <c r="G31" s="156" t="str">
        <f>IF('Parade Entries'!$G32="Commercial",'Parade Entries'!I32,"")</f>
        <v/>
      </c>
      <c r="H31" s="156" t="str">
        <f>IF('Parade Entries'!$G32="Commercial",'Parade Entries'!J32,"")</f>
        <v/>
      </c>
      <c r="I31" s="156" t="str">
        <f>IF('Parade Entries'!$G32="Commercial",'Parade Entries'!K32,"")</f>
        <v/>
      </c>
      <c r="J31" s="156" t="str">
        <f>IF('Parade Entries'!$G32="Commercial",'Parade Entries'!L32,"")</f>
        <v/>
      </c>
      <c r="K31" s="156" t="str">
        <f>IF('Parade Entries'!$G32="Commercial",'Parade Entries'!M32,"")</f>
        <v/>
      </c>
      <c r="L31" s="156" t="str">
        <f>IF('Parade Entries'!$G32="Commercial",'Parade Entries'!N32,"")</f>
        <v/>
      </c>
      <c r="M31" s="156" t="str">
        <f>IF('Parade Entries'!$G32="Commercial",'Parade Entries'!O32,"")</f>
        <v/>
      </c>
      <c r="N31" s="156" t="str">
        <f>IF('Parade Entries'!$G32="Commercial",'Parade Entries'!P32,"")</f>
        <v/>
      </c>
      <c r="O31" s="156" t="str">
        <f>IF('Parade Entries'!$G32="Commercial",'Parade Entries'!Q32,"")</f>
        <v/>
      </c>
      <c r="P31" s="156" t="str">
        <f>IF('Parade Entries'!$G32="Commercial",'Parade Entries'!R32,"")</f>
        <v/>
      </c>
      <c r="Q31" s="156" t="str">
        <f>IF('Parade Entries'!$G32="Commercial",'Parade Entries'!S32,"")</f>
        <v/>
      </c>
      <c r="R31" s="156" t="str">
        <f>IF('Parade Entries'!$G32="Commercial",'Parade Entries'!T32,"")</f>
        <v/>
      </c>
      <c r="S31" s="271" t="str">
        <f>IF('Parade Entries'!$G32="Commercial",'Parade Entries'!U32,"")</f>
        <v/>
      </c>
      <c r="T31" s="271" t="str">
        <f>IF('Parade Entries'!$G32="Commercial",'Parade Entries'!W32,"")</f>
        <v/>
      </c>
      <c r="U31" s="271" t="str">
        <f>IF('Parade Entries'!$G32="Commercial",'Parade Entries'!X32,"")</f>
        <v/>
      </c>
      <c r="V31" s="271" t="str">
        <f>IF('Parade Entries'!$G32="Commercial",'Parade Entries'!V32,"")</f>
        <v/>
      </c>
      <c r="W31" s="272" t="str">
        <f>IF('Parade Entries'!$G32="Commercial",'Parade Entries'!Z32/100,"")</f>
        <v/>
      </c>
      <c r="X31" s="271" t="str">
        <f>IF('Parade Entries'!$G32="Commercial",'Parade Entries'!AB32,"")</f>
        <v/>
      </c>
      <c r="Y31" s="272" t="str">
        <f>IF('Parade Entries'!$G32="Commercial",'Parade Entries'!AA32,"")</f>
        <v/>
      </c>
      <c r="Z31" s="271" t="str">
        <f>IF('Parade Entries'!$G32="Commercial",'Parade Entries'!AB32,"")</f>
        <v/>
      </c>
      <c r="AA31" s="272" t="str">
        <f>IF('Parade Entries'!$G32="Commercial",'Parade Entries'!AC32,"")</f>
        <v/>
      </c>
      <c r="AB31" s="271" t="str">
        <f>IF('Parade Entries'!$G32="Commercial",'Parade Entries'!AD32,"")</f>
        <v/>
      </c>
      <c r="AC31" s="271" t="str">
        <f>IF('Parade Entries'!$G32="Commercial",'Parade Entries'!AE32,"")</f>
        <v/>
      </c>
      <c r="AD31" s="271" t="str">
        <f>IF('Parade Entries'!$G32="Commercial",'Parade Entries'!AF32,"")</f>
        <v/>
      </c>
    </row>
    <row r="32" spans="2:30" ht="18" x14ac:dyDescent="0.25">
      <c r="B32" s="156" t="str">
        <f>IF('Parade Entries'!G33="Commercial",'Parade Entries'!B33,"")</f>
        <v/>
      </c>
      <c r="C32" s="233" t="str">
        <f>IF('Parade Entries'!$G33="Commercial",'Parade Entries'!E33,"")</f>
        <v/>
      </c>
      <c r="D32" s="156" t="str">
        <f>IF('Parade Entries'!$G33="Commercial",'Parade Entries'!F33,"")</f>
        <v/>
      </c>
      <c r="E32" s="156" t="str">
        <f>IF('Parade Entries'!$G33="Commercial",'Parade Entries'!G33,"")</f>
        <v/>
      </c>
      <c r="F32" s="156" t="str">
        <f>IF('Parade Entries'!$G33="Commercial",'Parade Entries'!H33,"")</f>
        <v/>
      </c>
      <c r="G32" s="156" t="str">
        <f>IF('Parade Entries'!$G33="Commercial",'Parade Entries'!I33,"")</f>
        <v/>
      </c>
      <c r="H32" s="156" t="str">
        <f>IF('Parade Entries'!$G33="Commercial",'Parade Entries'!J33,"")</f>
        <v/>
      </c>
      <c r="I32" s="156" t="str">
        <f>IF('Parade Entries'!$G33="Commercial",'Parade Entries'!K33,"")</f>
        <v/>
      </c>
      <c r="J32" s="156" t="str">
        <f>IF('Parade Entries'!$G33="Commercial",'Parade Entries'!L33,"")</f>
        <v/>
      </c>
      <c r="K32" s="156" t="str">
        <f>IF('Parade Entries'!$G33="Commercial",'Parade Entries'!M33,"")</f>
        <v/>
      </c>
      <c r="L32" s="156" t="str">
        <f>IF('Parade Entries'!$G33="Commercial",'Parade Entries'!N33,"")</f>
        <v/>
      </c>
      <c r="M32" s="156" t="str">
        <f>IF('Parade Entries'!$G33="Commercial",'Parade Entries'!O33,"")</f>
        <v/>
      </c>
      <c r="N32" s="156" t="str">
        <f>IF('Parade Entries'!$G33="Commercial",'Parade Entries'!P33,"")</f>
        <v/>
      </c>
      <c r="O32" s="156" t="str">
        <f>IF('Parade Entries'!$G33="Commercial",'Parade Entries'!Q33,"")</f>
        <v/>
      </c>
      <c r="P32" s="156" t="str">
        <f>IF('Parade Entries'!$G33="Commercial",'Parade Entries'!R33,"")</f>
        <v/>
      </c>
      <c r="Q32" s="156" t="str">
        <f>IF('Parade Entries'!$G33="Commercial",'Parade Entries'!S33,"")</f>
        <v/>
      </c>
      <c r="R32" s="156" t="str">
        <f>IF('Parade Entries'!$G33="Commercial",'Parade Entries'!T33,"")</f>
        <v/>
      </c>
      <c r="S32" s="271" t="str">
        <f>IF('Parade Entries'!$G33="Commercial",'Parade Entries'!U33,"")</f>
        <v/>
      </c>
      <c r="T32" s="271" t="str">
        <f>IF('Parade Entries'!$G33="Commercial",'Parade Entries'!W33,"")</f>
        <v/>
      </c>
      <c r="U32" s="271" t="str">
        <f>IF('Parade Entries'!$G33="Commercial",'Parade Entries'!X33,"")</f>
        <v/>
      </c>
      <c r="V32" s="271" t="str">
        <f>IF('Parade Entries'!$G33="Commercial",'Parade Entries'!V33,"")</f>
        <v/>
      </c>
      <c r="W32" s="272" t="str">
        <f>IF('Parade Entries'!$G33="Commercial",'Parade Entries'!Z33/100,"")</f>
        <v/>
      </c>
      <c r="X32" s="271" t="str">
        <f>IF('Parade Entries'!$G33="Commercial",'Parade Entries'!AB33,"")</f>
        <v/>
      </c>
      <c r="Y32" s="272" t="str">
        <f>IF('Parade Entries'!$G33="Commercial",'Parade Entries'!AA33,"")</f>
        <v/>
      </c>
      <c r="Z32" s="271" t="str">
        <f>IF('Parade Entries'!$G33="Commercial",'Parade Entries'!AB33,"")</f>
        <v/>
      </c>
      <c r="AA32" s="272" t="str">
        <f>IF('Parade Entries'!$G33="Commercial",'Parade Entries'!AC33,"")</f>
        <v/>
      </c>
      <c r="AB32" s="271" t="str">
        <f>IF('Parade Entries'!$G33="Commercial",'Parade Entries'!AD33,"")</f>
        <v/>
      </c>
      <c r="AC32" s="271" t="str">
        <f>IF('Parade Entries'!$G33="Commercial",'Parade Entries'!AE33,"")</f>
        <v/>
      </c>
      <c r="AD32" s="271" t="str">
        <f>IF('Parade Entries'!$G33="Commercial",'Parade Entries'!AF33,"")</f>
        <v/>
      </c>
    </row>
    <row r="33" spans="2:30" ht="18" x14ac:dyDescent="0.25">
      <c r="B33" s="156" t="str">
        <f>IF('Parade Entries'!G34="Commercial",'Parade Entries'!B34,"")</f>
        <v>INB -  We make banking easy</v>
      </c>
      <c r="C33" s="233">
        <f>IF('Parade Entries'!$G34="Commercial",'Parade Entries'!E34,"")</f>
        <v>46031</v>
      </c>
      <c r="D33" s="156" t="str">
        <f>IF('Parade Entries'!$G34="Commercial",'Parade Entries'!F34,"")</f>
        <v>Paid</v>
      </c>
      <c r="E33" s="156" t="str">
        <f>IF('Parade Entries'!$G34="Commercial",'Parade Entries'!G34,"")</f>
        <v>Commercial</v>
      </c>
      <c r="F33" s="156" t="str">
        <f>IF('Parade Entries'!$G34="Commercial",'Parade Entries'!H34,"")</f>
        <v>Rory</v>
      </c>
      <c r="G33" s="156" t="str">
        <f>IF('Parade Entries'!$G34="Commercial",'Parade Entries'!I34,"")</f>
        <v>Keylon</v>
      </c>
      <c r="H33" s="156" t="str">
        <f>IF('Parade Entries'!$G34="Commercial",'Parade Entries'!J34,"")</f>
        <v>rkeylon@inb.com</v>
      </c>
      <c r="I33" s="156">
        <f>IF('Parade Entries'!$G34="Commercial",'Parade Entries'!K34,"")</f>
        <v>2172992523</v>
      </c>
      <c r="J33" s="156" t="str">
        <f>IF('Parade Entries'!$G34="Commercial",'Parade Entries'!L34,"")</f>
        <v>At INB, banking is about more than numbers; it's about people - families buying their first home, small businesses growing their dreams, and neighbors working together to make our town stronger. INB believes in showing up - whether it's at the branch, at local events, or right here in the parade - because being part of this community is what makes their work meaningful. From checking and savings to home loans and business support, the INB team proudly serves our community and beyond.</v>
      </c>
      <c r="K33" s="156">
        <f>IF('Parade Entries'!$G34="Commercial",'Parade Entries'!M34,"")</f>
        <v>25</v>
      </c>
      <c r="L33" s="156" t="str">
        <f>IF('Parade Entries'!$G34="Commercial",'Parade Entries'!N34,"")</f>
        <v>No Notes</v>
      </c>
      <c r="M33" s="156">
        <f>IF('Parade Entries'!$G34="Commercial",'Parade Entries'!O34,"")</f>
        <v>0</v>
      </c>
      <c r="N33" s="156">
        <f>IF('Parade Entries'!$G34="Commercial",'Parade Entries'!P34,"")</f>
        <v>0</v>
      </c>
      <c r="O33" s="156">
        <f>IF('Parade Entries'!$G34="Commercial",'Parade Entries'!Q34,"")</f>
        <v>1</v>
      </c>
      <c r="P33" s="156">
        <f>IF('Parade Entries'!$G34="Commercial",'Parade Entries'!R34,"")</f>
        <v>1</v>
      </c>
      <c r="Q33" s="156" t="str">
        <f>IF('Parade Entries'!$G34="Commercial",'Parade Entries'!S34,"")</f>
        <v>Full sized Truck w/ trailer</v>
      </c>
      <c r="R33" s="156" t="str">
        <f>IF('Parade Entries'!$G34="Commercial",'Parade Entries'!T34,"")</f>
        <v>Online - Stripe</v>
      </c>
      <c r="S33" s="271">
        <f>IF('Parade Entries'!$G34="Commercial",'Parade Entries'!U34,"")</f>
        <v>300</v>
      </c>
      <c r="T33" s="271">
        <f>IF('Parade Entries'!$G34="Commercial",'Parade Entries'!W34,"")</f>
        <v>282</v>
      </c>
      <c r="U33" s="271">
        <f>IF('Parade Entries'!$G34="Commercial",'Parade Entries'!X34,"")</f>
        <v>0</v>
      </c>
      <c r="V33" s="271">
        <f>IF('Parade Entries'!$G34="Commercial",'Parade Entries'!V34,"")</f>
        <v>9</v>
      </c>
      <c r="W33" s="272">
        <f>IF('Parade Entries'!$G34="Commercial",'Parade Entries'!Z34/100,"")</f>
        <v>0.09</v>
      </c>
      <c r="X33" s="271">
        <f>IF('Parade Entries'!$G34="Commercial",'Parade Entries'!AB34,"")</f>
        <v>18</v>
      </c>
      <c r="Y33" s="272">
        <f>IF('Parade Entries'!$G34="Commercial",'Parade Entries'!AA34,"")</f>
        <v>0.03</v>
      </c>
      <c r="Z33" s="271">
        <f>IF('Parade Entries'!$G34="Commercial",'Parade Entries'!AB34,"")</f>
        <v>18</v>
      </c>
      <c r="AA33" s="272">
        <f>IF('Parade Entries'!$G34="Commercial",'Parade Entries'!AC34,"")</f>
        <v>0.06</v>
      </c>
      <c r="AB33" s="271" t="str">
        <f>IF('Parade Entries'!$G34="Commercial",'Parade Entries'!AD34,"")</f>
        <v>Rory Keylon</v>
      </c>
      <c r="AC33" s="271" t="str">
        <f>IF('Parade Entries'!$G34="Commercial",'Parade Entries'!AE34,"")</f>
        <v>New Site</v>
      </c>
      <c r="AD33" s="271" t="str">
        <f>IF('Parade Entries'!$G34="Commercial",'Parade Entries'!AF34,"")</f>
        <v/>
      </c>
    </row>
    <row r="34" spans="2:30" ht="18" x14ac:dyDescent="0.25">
      <c r="B34" s="156" t="str">
        <f>IF('Parade Entries'!G35="Commercial",'Parade Entries'!B35,"")</f>
        <v/>
      </c>
      <c r="C34" s="233" t="str">
        <f>IF('Parade Entries'!$G35="Commercial",'Parade Entries'!E35,"")</f>
        <v/>
      </c>
      <c r="D34" s="156" t="str">
        <f>IF('Parade Entries'!$G35="Commercial",'Parade Entries'!F35,"")</f>
        <v/>
      </c>
      <c r="E34" s="156" t="str">
        <f>IF('Parade Entries'!$G35="Commercial",'Parade Entries'!G35,"")</f>
        <v/>
      </c>
      <c r="F34" s="156" t="str">
        <f>IF('Parade Entries'!$G35="Commercial",'Parade Entries'!H35,"")</f>
        <v/>
      </c>
      <c r="G34" s="156" t="str">
        <f>IF('Parade Entries'!$G35="Commercial",'Parade Entries'!I35,"")</f>
        <v/>
      </c>
      <c r="H34" s="156" t="str">
        <f>IF('Parade Entries'!$G35="Commercial",'Parade Entries'!J35,"")</f>
        <v/>
      </c>
      <c r="I34" s="156" t="str">
        <f>IF('Parade Entries'!$G35="Commercial",'Parade Entries'!K35,"")</f>
        <v/>
      </c>
      <c r="J34" s="156" t="str">
        <f>IF('Parade Entries'!$G35="Commercial",'Parade Entries'!L35,"")</f>
        <v/>
      </c>
      <c r="K34" s="156" t="str">
        <f>IF('Parade Entries'!$G35="Commercial",'Parade Entries'!M35,"")</f>
        <v/>
      </c>
      <c r="L34" s="156" t="str">
        <f>IF('Parade Entries'!$G35="Commercial",'Parade Entries'!N35,"")</f>
        <v/>
      </c>
      <c r="M34" s="156" t="str">
        <f>IF('Parade Entries'!$G35="Commercial",'Parade Entries'!O35,"")</f>
        <v/>
      </c>
      <c r="N34" s="156" t="str">
        <f>IF('Parade Entries'!$G35="Commercial",'Parade Entries'!P35,"")</f>
        <v/>
      </c>
      <c r="O34" s="156" t="str">
        <f>IF('Parade Entries'!$G35="Commercial",'Parade Entries'!Q35,"")</f>
        <v/>
      </c>
      <c r="P34" s="156" t="str">
        <f>IF('Parade Entries'!$G35="Commercial",'Parade Entries'!R35,"")</f>
        <v/>
      </c>
      <c r="Q34" s="156" t="str">
        <f>IF('Parade Entries'!$G35="Commercial",'Parade Entries'!S35,"")</f>
        <v/>
      </c>
      <c r="R34" s="156" t="str">
        <f>IF('Parade Entries'!$G35="Commercial",'Parade Entries'!T35,"")</f>
        <v/>
      </c>
      <c r="S34" s="271" t="str">
        <f>IF('Parade Entries'!$G35="Commercial",'Parade Entries'!U35,"")</f>
        <v/>
      </c>
      <c r="T34" s="271" t="str">
        <f>IF('Parade Entries'!$G35="Commercial",'Parade Entries'!W35,"")</f>
        <v/>
      </c>
      <c r="U34" s="271" t="str">
        <f>IF('Parade Entries'!$G35="Commercial",'Parade Entries'!X35,"")</f>
        <v/>
      </c>
      <c r="V34" s="271" t="str">
        <f>IF('Parade Entries'!$G35="Commercial",'Parade Entries'!V35,"")</f>
        <v/>
      </c>
      <c r="W34" s="272" t="str">
        <f>IF('Parade Entries'!$G35="Commercial",'Parade Entries'!Z35/100,"")</f>
        <v/>
      </c>
      <c r="X34" s="271" t="str">
        <f>IF('Parade Entries'!$G35="Commercial",'Parade Entries'!AB35,"")</f>
        <v/>
      </c>
      <c r="Y34" s="272" t="str">
        <f>IF('Parade Entries'!$G35="Commercial",'Parade Entries'!AA35,"")</f>
        <v/>
      </c>
      <c r="Z34" s="271" t="str">
        <f>IF('Parade Entries'!$G35="Commercial",'Parade Entries'!AB35,"")</f>
        <v/>
      </c>
      <c r="AA34" s="272" t="str">
        <f>IF('Parade Entries'!$G35="Commercial",'Parade Entries'!AC35,"")</f>
        <v/>
      </c>
      <c r="AB34" s="271" t="str">
        <f>IF('Parade Entries'!$G35="Commercial",'Parade Entries'!AD35,"")</f>
        <v/>
      </c>
      <c r="AC34" s="271" t="str">
        <f>IF('Parade Entries'!$G35="Commercial",'Parade Entries'!AE35,"")</f>
        <v/>
      </c>
      <c r="AD34" s="271" t="str">
        <f>IF('Parade Entries'!$G35="Commercial",'Parade Entries'!AF35,"")</f>
        <v/>
      </c>
    </row>
    <row r="35" spans="2:30" ht="18" x14ac:dyDescent="0.25">
      <c r="B35" s="156" t="str">
        <f>IF('Parade Entries'!G36="Commercial",'Parade Entries'!B36,"")</f>
        <v>Papa John's</v>
      </c>
      <c r="C35" s="233">
        <f>IF('Parade Entries'!$G36="Commercial",'Parade Entries'!E36,"")</f>
        <v>46034</v>
      </c>
      <c r="D35" s="156" t="str">
        <f>IF('Parade Entries'!$G36="Commercial",'Parade Entries'!F36,"")</f>
        <v>PAID</v>
      </c>
      <c r="E35" s="156" t="str">
        <f>IF('Parade Entries'!$G36="Commercial",'Parade Entries'!G36,"")</f>
        <v>Commercial</v>
      </c>
      <c r="F35" s="156" t="str">
        <f>IF('Parade Entries'!$G36="Commercial",'Parade Entries'!H36,"")</f>
        <v>Adrianna</v>
      </c>
      <c r="G35" s="156" t="str">
        <f>IF('Parade Entries'!$G36="Commercial",'Parade Entries'!I36,"")</f>
        <v>Bryant</v>
      </c>
      <c r="H35" s="156" t="str">
        <f>IF('Parade Entries'!$G36="Commercial",'Parade Entries'!J36,"")</f>
        <v>abryant@bajco.net</v>
      </c>
      <c r="I35" s="156">
        <f>IF('Parade Entries'!$G36="Commercial",'Parade Entries'!K36,"")</f>
        <v>2172993044</v>
      </c>
      <c r="J35" s="156" t="str">
        <f>IF('Parade Entries'!$G36="Commercial",'Parade Entries'!L36,"")</f>
        <v>Here comes Springfields 3 PAPAJOHNS locations with a special guest MR.SLICE!!!!
For the remainder of the weekend, you can receive a large 2 topping for $7.77 in addition, they also have coloring pages for the kids to receive their very own small chesse pizza for FREE with the page colored and returned to the store WHERE THEY DO IT BETTER!!!!!</v>
      </c>
      <c r="K35" s="156">
        <f>IF('Parade Entries'!$G36="Commercial",'Parade Entries'!M36,"")</f>
        <v>25</v>
      </c>
      <c r="L35" s="156" t="str">
        <f>IF('Parade Entries'!$G36="Commercial",'Parade Entries'!N36,"")</f>
        <v>Music will be from Car Stereo</v>
      </c>
      <c r="M35" s="156">
        <f>IF('Parade Entries'!$G36="Commercial",'Parade Entries'!O36,"")</f>
        <v>0</v>
      </c>
      <c r="N35" s="156" t="str">
        <f>IF('Parade Entries'!$G36="Commercial",'Parade Entries'!P36,"")</f>
        <v>YES</v>
      </c>
      <c r="O35" s="156">
        <f>IF('Parade Entries'!$G36="Commercial",'Parade Entries'!Q36,"")</f>
        <v>1</v>
      </c>
      <c r="P35" s="156">
        <f>IF('Parade Entries'!$G36="Commercial",'Parade Entries'!R36,"")</f>
        <v>0</v>
      </c>
      <c r="Q35" s="156" t="str">
        <f>IF('Parade Entries'!$G36="Commercial",'Parade Entries'!S36,"")</f>
        <v>2018 Gladiator &amp;small trailer</v>
      </c>
      <c r="R35" s="156" t="str">
        <f>IF('Parade Entries'!$G36="Commercial",'Parade Entries'!T36,"")</f>
        <v>Check</v>
      </c>
      <c r="S35" s="271">
        <f>IF('Parade Entries'!$G36="Commercial",'Parade Entries'!U36,"")</f>
        <v>300</v>
      </c>
      <c r="T35" s="271">
        <f>IF('Parade Entries'!$G36="Commercial",'Parade Entries'!W36,"")</f>
        <v>300</v>
      </c>
      <c r="U35" s="271">
        <f>IF('Parade Entries'!$G36="Commercial",'Parade Entries'!X36,"")</f>
        <v>0</v>
      </c>
      <c r="V35" s="271">
        <f>IF('Parade Entries'!$G36="Commercial",'Parade Entries'!V36,"")</f>
        <v>0</v>
      </c>
      <c r="W35" s="272">
        <f>IF('Parade Entries'!$G36="Commercial",'Parade Entries'!Z36/100,"")</f>
        <v>0</v>
      </c>
      <c r="X35" s="271">
        <f>IF('Parade Entries'!$G36="Commercial",'Parade Entries'!AB36,"")</f>
        <v>0</v>
      </c>
      <c r="Y35" s="272" t="str">
        <f>IF('Parade Entries'!$G36="Commercial",'Parade Entries'!AA36,"")</f>
        <v/>
      </c>
      <c r="Z35" s="271">
        <f>IF('Parade Entries'!$G36="Commercial",'Parade Entries'!AB36,"")</f>
        <v>0</v>
      </c>
      <c r="AA35" s="272">
        <f>IF('Parade Entries'!$G36="Commercial",'Parade Entries'!AC36,"")</f>
        <v>0</v>
      </c>
      <c r="AB35" s="271" t="str">
        <f>IF('Parade Entries'!$G36="Commercial",'Parade Entries'!AD36,"")</f>
        <v>Adrianna Bryant</v>
      </c>
      <c r="AC35" s="271" t="str">
        <f>IF('Parade Entries'!$G36="Commercial",'Parade Entries'!AE36,"")</f>
        <v>New Site</v>
      </c>
      <c r="AD35" s="271">
        <f>IF('Parade Entries'!$G36="Commercial",'Parade Entries'!AF36,"")</f>
        <v>300</v>
      </c>
    </row>
    <row r="36" spans="2:30" ht="18" x14ac:dyDescent="0.25">
      <c r="B36" s="156" t="str">
        <f>IF('Parade Entries'!G37="Commercial",'Parade Entries'!B37,"")</f>
        <v/>
      </c>
      <c r="C36" s="233" t="str">
        <f>IF('Parade Entries'!$G37="Commercial",'Parade Entries'!E37,"")</f>
        <v/>
      </c>
      <c r="D36" s="156" t="str">
        <f>IF('Parade Entries'!$G37="Commercial",'Parade Entries'!F37,"")</f>
        <v/>
      </c>
      <c r="E36" s="156" t="str">
        <f>IF('Parade Entries'!$G37="Commercial",'Parade Entries'!G37,"")</f>
        <v/>
      </c>
      <c r="F36" s="156" t="str">
        <f>IF('Parade Entries'!$G37="Commercial",'Parade Entries'!H37,"")</f>
        <v/>
      </c>
      <c r="G36" s="156" t="str">
        <f>IF('Parade Entries'!$G37="Commercial",'Parade Entries'!I37,"")</f>
        <v/>
      </c>
      <c r="H36" s="156" t="str">
        <f>IF('Parade Entries'!$G37="Commercial",'Parade Entries'!J37,"")</f>
        <v/>
      </c>
      <c r="I36" s="156" t="str">
        <f>IF('Parade Entries'!$G37="Commercial",'Parade Entries'!K37,"")</f>
        <v/>
      </c>
      <c r="J36" s="156" t="str">
        <f>IF('Parade Entries'!$G37="Commercial",'Parade Entries'!L37,"")</f>
        <v/>
      </c>
      <c r="K36" s="156" t="str">
        <f>IF('Parade Entries'!$G37="Commercial",'Parade Entries'!M37,"")</f>
        <v/>
      </c>
      <c r="L36" s="156" t="str">
        <f>IF('Parade Entries'!$G37="Commercial",'Parade Entries'!N37,"")</f>
        <v/>
      </c>
      <c r="M36" s="156" t="str">
        <f>IF('Parade Entries'!$G37="Commercial",'Parade Entries'!O37,"")</f>
        <v/>
      </c>
      <c r="N36" s="156" t="str">
        <f>IF('Parade Entries'!$G37="Commercial",'Parade Entries'!P37,"")</f>
        <v/>
      </c>
      <c r="O36" s="156" t="str">
        <f>IF('Parade Entries'!$G37="Commercial",'Parade Entries'!Q37,"")</f>
        <v/>
      </c>
      <c r="P36" s="156" t="str">
        <f>IF('Parade Entries'!$G37="Commercial",'Parade Entries'!R37,"")</f>
        <v/>
      </c>
      <c r="Q36" s="156" t="str">
        <f>IF('Parade Entries'!$G37="Commercial",'Parade Entries'!S37,"")</f>
        <v/>
      </c>
      <c r="R36" s="156" t="str">
        <f>IF('Parade Entries'!$G37="Commercial",'Parade Entries'!T37,"")</f>
        <v/>
      </c>
      <c r="S36" s="271" t="str">
        <f>IF('Parade Entries'!$G37="Commercial",'Parade Entries'!U37,"")</f>
        <v/>
      </c>
      <c r="T36" s="271" t="str">
        <f>IF('Parade Entries'!$G37="Commercial",'Parade Entries'!W37,"")</f>
        <v/>
      </c>
      <c r="U36" s="271" t="str">
        <f>IF('Parade Entries'!$G37="Commercial",'Parade Entries'!X37,"")</f>
        <v/>
      </c>
      <c r="V36" s="271" t="str">
        <f>IF('Parade Entries'!$G37="Commercial",'Parade Entries'!V37,"")</f>
        <v/>
      </c>
      <c r="W36" s="272" t="str">
        <f>IF('Parade Entries'!$G37="Commercial",'Parade Entries'!Z37/100,"")</f>
        <v/>
      </c>
      <c r="X36" s="271" t="str">
        <f>IF('Parade Entries'!$G37="Commercial",'Parade Entries'!AB37,"")</f>
        <v/>
      </c>
      <c r="Y36" s="272" t="str">
        <f>IF('Parade Entries'!$G37="Commercial",'Parade Entries'!AA37,"")</f>
        <v/>
      </c>
      <c r="Z36" s="271" t="str">
        <f>IF('Parade Entries'!$G37="Commercial",'Parade Entries'!AB37,"")</f>
        <v/>
      </c>
      <c r="AA36" s="272" t="str">
        <f>IF('Parade Entries'!$G37="Commercial",'Parade Entries'!AC37,"")</f>
        <v/>
      </c>
      <c r="AB36" s="271" t="str">
        <f>IF('Parade Entries'!$G37="Commercial",'Parade Entries'!AD37,"")</f>
        <v/>
      </c>
      <c r="AC36" s="271" t="str">
        <f>IF('Parade Entries'!$G37="Commercial",'Parade Entries'!AE37,"")</f>
        <v/>
      </c>
      <c r="AD36" s="271" t="str">
        <f>IF('Parade Entries'!$G37="Commercial",'Parade Entries'!AF37,"")</f>
        <v/>
      </c>
    </row>
    <row r="37" spans="2:30" ht="18" x14ac:dyDescent="0.25">
      <c r="B37" s="156" t="str">
        <f>IF('Parade Entries'!G38="Commercial",'Parade Entries'!B38,"")</f>
        <v>Synergy HomeCare of Central IL</v>
      </c>
      <c r="C37" s="233">
        <f>IF('Parade Entries'!$G38="Commercial",'Parade Entries'!E38,"")</f>
        <v>46036</v>
      </c>
      <c r="D37" s="156" t="str">
        <f>IF('Parade Entries'!$G38="Commercial",'Parade Entries'!F38,"")</f>
        <v>Paid</v>
      </c>
      <c r="E37" s="156" t="str">
        <f>IF('Parade Entries'!$G38="Commercial",'Parade Entries'!G38,"")</f>
        <v>Commercial</v>
      </c>
      <c r="F37" s="156" t="str">
        <f>IF('Parade Entries'!$G38="Commercial",'Parade Entries'!H38,"")</f>
        <v>Taylor</v>
      </c>
      <c r="G37" s="156" t="str">
        <f>IF('Parade Entries'!$G38="Commercial",'Parade Entries'!I38,"")</f>
        <v>Stevens</v>
      </c>
      <c r="H37" s="156" t="str">
        <f>IF('Parade Entries'!$G38="Commercial",'Parade Entries'!J38,"")</f>
        <v>taylorstevens@synergyhomecare.com</v>
      </c>
      <c r="I37" s="156">
        <f>IF('Parade Entries'!$G38="Commercial",'Parade Entries'!K38,"")</f>
        <v>2174153751</v>
      </c>
      <c r="J37" s="156" t="str">
        <f>IF('Parade Entries'!$G38="Commercial",'Parade Entries'!L38,"")</f>
        <v>Synergy HomeCare provides in home care for people of ALL ages, helping you stay independent and safe wherever you call home. Companionship, home maker services, personal care, transportation and more! Open 24/7, ready to help you. Call us today!</v>
      </c>
      <c r="K37" s="156">
        <f>IF('Parade Entries'!$G38="Commercial",'Parade Entries'!M38,"")</f>
        <v>8</v>
      </c>
      <c r="L37" s="156" t="str">
        <f>IF('Parade Entries'!$G38="Commercial",'Parade Entries'!N38,"")</f>
        <v>Wrong category-this is a business</v>
      </c>
      <c r="M37" s="156">
        <f>IF('Parade Entries'!$G38="Commercial",'Parade Entries'!O38,"")</f>
        <v>0</v>
      </c>
      <c r="N37" s="156" t="str">
        <f>IF('Parade Entries'!$G38="Commercial",'Parade Entries'!P38,"")</f>
        <v>No</v>
      </c>
      <c r="O37" s="156">
        <f>IF('Parade Entries'!$G38="Commercial",'Parade Entries'!Q38,"")</f>
        <v>2</v>
      </c>
      <c r="P37" s="156">
        <f>IF('Parade Entries'!$G38="Commercial",'Parade Entries'!R38,"")</f>
        <v>0</v>
      </c>
      <c r="Q37" s="156" t="str">
        <f>IF('Parade Entries'!$G38="Commercial",'Parade Entries'!S38,"")</f>
        <v>2 cars</v>
      </c>
      <c r="R37" s="156" t="str">
        <f>IF('Parade Entries'!$G38="Commercial",'Parade Entries'!T38,"")</f>
        <v>Online - Stripe</v>
      </c>
      <c r="S37" s="271">
        <f>IF('Parade Entries'!$G38="Commercial",'Parade Entries'!U38,"")</f>
        <v>100</v>
      </c>
      <c r="T37" s="271">
        <f>IF('Parade Entries'!$G38="Commercial",'Parade Entries'!W38,"")</f>
        <v>92.32</v>
      </c>
      <c r="U37" s="271">
        <f>IF('Parade Entries'!$G38="Commercial",'Parade Entries'!X38,"")</f>
        <v>0</v>
      </c>
      <c r="V37" s="271">
        <f>IF('Parade Entries'!$G38="Commercial",'Parade Entries'!V38,"")</f>
        <v>3.93</v>
      </c>
      <c r="W37" s="272">
        <f>IF('Parade Entries'!$G38="Commercial",'Parade Entries'!Z38/100,"")</f>
        <v>3.7499999999999999E-2</v>
      </c>
      <c r="X37" s="271">
        <f>IF('Parade Entries'!$G38="Commercial",'Parade Entries'!AB38,"")</f>
        <v>7.68</v>
      </c>
      <c r="Y37" s="272">
        <f>IF('Parade Entries'!$G38="Commercial",'Parade Entries'!AA38,"")</f>
        <v>3.7499999999999999E-2</v>
      </c>
      <c r="Z37" s="271">
        <f>IF('Parade Entries'!$G38="Commercial",'Parade Entries'!AB38,"")</f>
        <v>7.68</v>
      </c>
      <c r="AA37" s="272">
        <f>IF('Parade Entries'!$G38="Commercial",'Parade Entries'!AC38,"")</f>
        <v>7.6799999999999993E-2</v>
      </c>
      <c r="AB37" s="271" t="str">
        <f>IF('Parade Entries'!$G38="Commercial",'Parade Entries'!AD38,"")</f>
        <v>Taylor Stevens</v>
      </c>
      <c r="AC37" s="271" t="str">
        <f>IF('Parade Entries'!$G38="Commercial",'Parade Entries'!AE38,"")</f>
        <v>New Site</v>
      </c>
      <c r="AD37" s="271" t="str">
        <f>IF('Parade Entries'!$G38="Commercial",'Parade Entries'!AF38,"")</f>
        <v/>
      </c>
    </row>
    <row r="38" spans="2:30" ht="18" x14ac:dyDescent="0.25">
      <c r="B38" s="156" t="str">
        <f>IF('Parade Entries'!G39="Commercial",'Parade Entries'!B39,"")</f>
        <v/>
      </c>
      <c r="C38" s="233" t="str">
        <f>IF('Parade Entries'!$G39="Commercial",'Parade Entries'!E39,"")</f>
        <v/>
      </c>
      <c r="D38" s="156" t="str">
        <f>IF('Parade Entries'!$G39="Commercial",'Parade Entries'!F39,"")</f>
        <v/>
      </c>
      <c r="E38" s="156" t="str">
        <f>IF('Parade Entries'!$G39="Commercial",'Parade Entries'!G39,"")</f>
        <v/>
      </c>
      <c r="F38" s="156" t="str">
        <f>IF('Parade Entries'!$G39="Commercial",'Parade Entries'!H39,"")</f>
        <v/>
      </c>
      <c r="G38" s="156" t="str">
        <f>IF('Parade Entries'!$G39="Commercial",'Parade Entries'!I39,"")</f>
        <v/>
      </c>
      <c r="H38" s="156" t="str">
        <f>IF('Parade Entries'!$G39="Commercial",'Parade Entries'!J39,"")</f>
        <v/>
      </c>
      <c r="I38" s="156" t="str">
        <f>IF('Parade Entries'!$G39="Commercial",'Parade Entries'!K39,"")</f>
        <v/>
      </c>
      <c r="J38" s="156" t="str">
        <f>IF('Parade Entries'!$G39="Commercial",'Parade Entries'!L39,"")</f>
        <v/>
      </c>
      <c r="K38" s="156" t="str">
        <f>IF('Parade Entries'!$G39="Commercial",'Parade Entries'!M39,"")</f>
        <v/>
      </c>
      <c r="L38" s="156" t="str">
        <f>IF('Parade Entries'!$G39="Commercial",'Parade Entries'!N39,"")</f>
        <v/>
      </c>
      <c r="M38" s="156" t="str">
        <f>IF('Parade Entries'!$G39="Commercial",'Parade Entries'!O39,"")</f>
        <v/>
      </c>
      <c r="N38" s="156" t="str">
        <f>IF('Parade Entries'!$G39="Commercial",'Parade Entries'!P39,"")</f>
        <v/>
      </c>
      <c r="O38" s="156" t="str">
        <f>IF('Parade Entries'!$G39="Commercial",'Parade Entries'!Q39,"")</f>
        <v/>
      </c>
      <c r="P38" s="156" t="str">
        <f>IF('Parade Entries'!$G39="Commercial",'Parade Entries'!R39,"")</f>
        <v/>
      </c>
      <c r="Q38" s="156" t="str">
        <f>IF('Parade Entries'!$G39="Commercial",'Parade Entries'!S39,"")</f>
        <v/>
      </c>
      <c r="R38" s="156" t="str">
        <f>IF('Parade Entries'!$G39="Commercial",'Parade Entries'!T39,"")</f>
        <v/>
      </c>
      <c r="S38" s="271" t="str">
        <f>IF('Parade Entries'!$G39="Commercial",'Parade Entries'!U39,"")</f>
        <v/>
      </c>
      <c r="T38" s="271" t="str">
        <f>IF('Parade Entries'!$G39="Commercial",'Parade Entries'!W39,"")</f>
        <v/>
      </c>
      <c r="U38" s="271" t="str">
        <f>IF('Parade Entries'!$G39="Commercial",'Parade Entries'!X39,"")</f>
        <v/>
      </c>
      <c r="V38" s="271" t="str">
        <f>IF('Parade Entries'!$G39="Commercial",'Parade Entries'!V39,"")</f>
        <v/>
      </c>
      <c r="W38" s="272" t="str">
        <f>IF('Parade Entries'!$G39="Commercial",'Parade Entries'!Z39/100,"")</f>
        <v/>
      </c>
      <c r="X38" s="271" t="str">
        <f>IF('Parade Entries'!$G39="Commercial",'Parade Entries'!AB39,"")</f>
        <v/>
      </c>
      <c r="Y38" s="272" t="str">
        <f>IF('Parade Entries'!$G39="Commercial",'Parade Entries'!AA39,"")</f>
        <v/>
      </c>
      <c r="Z38" s="271" t="str">
        <f>IF('Parade Entries'!$G39="Commercial",'Parade Entries'!AB39,"")</f>
        <v/>
      </c>
      <c r="AA38" s="272" t="str">
        <f>IF('Parade Entries'!$G39="Commercial",'Parade Entries'!AC39,"")</f>
        <v/>
      </c>
      <c r="AB38" s="271" t="str">
        <f>IF('Parade Entries'!$G39="Commercial",'Parade Entries'!AD39,"")</f>
        <v/>
      </c>
      <c r="AC38" s="271" t="str">
        <f>IF('Parade Entries'!$G39="Commercial",'Parade Entries'!AE39,"")</f>
        <v/>
      </c>
      <c r="AD38" s="271" t="str">
        <f>IF('Parade Entries'!$G39="Commercial",'Parade Entries'!AF39,"")</f>
        <v/>
      </c>
    </row>
    <row r="39" spans="2:30" ht="18" x14ac:dyDescent="0.25">
      <c r="B39" s="156" t="str">
        <f>IF('Parade Entries'!G40="Commercial",'Parade Entries'!B40,"")</f>
        <v/>
      </c>
      <c r="C39" s="233" t="str">
        <f>IF('Parade Entries'!$G40="Commercial",'Parade Entries'!E40,"")</f>
        <v/>
      </c>
      <c r="D39" s="156" t="str">
        <f>IF('Parade Entries'!$G40="Commercial",'Parade Entries'!F40,"")</f>
        <v/>
      </c>
      <c r="E39" s="156" t="str">
        <f>IF('Parade Entries'!$G40="Commercial",'Parade Entries'!G40,"")</f>
        <v/>
      </c>
      <c r="F39" s="156" t="str">
        <f>IF('Parade Entries'!$G40="Commercial",'Parade Entries'!H40,"")</f>
        <v/>
      </c>
      <c r="G39" s="156" t="str">
        <f>IF('Parade Entries'!$G40="Commercial",'Parade Entries'!I40,"")</f>
        <v/>
      </c>
      <c r="H39" s="156" t="str">
        <f>IF('Parade Entries'!$G40="Commercial",'Parade Entries'!J40,"")</f>
        <v/>
      </c>
      <c r="I39" s="156" t="str">
        <f>IF('Parade Entries'!$G40="Commercial",'Parade Entries'!K40,"")</f>
        <v/>
      </c>
      <c r="J39" s="156" t="str">
        <f>IF('Parade Entries'!$G40="Commercial",'Parade Entries'!L40,"")</f>
        <v/>
      </c>
      <c r="K39" s="156" t="str">
        <f>IF('Parade Entries'!$G40="Commercial",'Parade Entries'!M40,"")</f>
        <v/>
      </c>
      <c r="L39" s="156" t="str">
        <f>IF('Parade Entries'!$G40="Commercial",'Parade Entries'!N40,"")</f>
        <v/>
      </c>
      <c r="M39" s="156" t="str">
        <f>IF('Parade Entries'!$G40="Commercial",'Parade Entries'!O40,"")</f>
        <v/>
      </c>
      <c r="N39" s="156" t="str">
        <f>IF('Parade Entries'!$G40="Commercial",'Parade Entries'!P40,"")</f>
        <v/>
      </c>
      <c r="O39" s="156" t="str">
        <f>IF('Parade Entries'!$G40="Commercial",'Parade Entries'!Q40,"")</f>
        <v/>
      </c>
      <c r="P39" s="156" t="str">
        <f>IF('Parade Entries'!$G40="Commercial",'Parade Entries'!R40,"")</f>
        <v/>
      </c>
      <c r="Q39" s="156" t="str">
        <f>IF('Parade Entries'!$G40="Commercial",'Parade Entries'!S40,"")</f>
        <v/>
      </c>
      <c r="R39" s="156" t="str">
        <f>IF('Parade Entries'!$G40="Commercial",'Parade Entries'!T40,"")</f>
        <v/>
      </c>
      <c r="S39" s="271" t="str">
        <f>IF('Parade Entries'!$G40="Commercial",'Parade Entries'!U40,"")</f>
        <v/>
      </c>
      <c r="T39" s="271" t="str">
        <f>IF('Parade Entries'!$G40="Commercial",'Parade Entries'!W40,"")</f>
        <v/>
      </c>
      <c r="U39" s="271" t="str">
        <f>IF('Parade Entries'!$G40="Commercial",'Parade Entries'!X40,"")</f>
        <v/>
      </c>
      <c r="V39" s="271" t="str">
        <f>IF('Parade Entries'!$G40="Commercial",'Parade Entries'!V40,"")</f>
        <v/>
      </c>
      <c r="W39" s="272" t="str">
        <f>IF('Parade Entries'!$G40="Commercial",'Parade Entries'!Z40/100,"")</f>
        <v/>
      </c>
      <c r="X39" s="271" t="str">
        <f>IF('Parade Entries'!$G40="Commercial",'Parade Entries'!AB40,"")</f>
        <v/>
      </c>
      <c r="Y39" s="272" t="str">
        <f>IF('Parade Entries'!$G40="Commercial",'Parade Entries'!AA40,"")</f>
        <v/>
      </c>
      <c r="Z39" s="271" t="str">
        <f>IF('Parade Entries'!$G40="Commercial",'Parade Entries'!AB40,"")</f>
        <v/>
      </c>
      <c r="AA39" s="272" t="str">
        <f>IF('Parade Entries'!$G40="Commercial",'Parade Entries'!AC40,"")</f>
        <v/>
      </c>
      <c r="AB39" s="271" t="str">
        <f>IF('Parade Entries'!$G40="Commercial",'Parade Entries'!AD40,"")</f>
        <v/>
      </c>
      <c r="AC39" s="271" t="str">
        <f>IF('Parade Entries'!$G40="Commercial",'Parade Entries'!AE40,"")</f>
        <v/>
      </c>
      <c r="AD39" s="271" t="str">
        <f>IF('Parade Entries'!$G40="Commercial",'Parade Entries'!AF40,"")</f>
        <v/>
      </c>
    </row>
    <row r="40" spans="2:30" ht="18" x14ac:dyDescent="0.25">
      <c r="B40" s="156" t="str">
        <f>IF('Parade Entries'!G41="Commercial",'Parade Entries'!B41,"")</f>
        <v/>
      </c>
      <c r="C40" s="233" t="str">
        <f>IF('Parade Entries'!$G41="Commercial",'Parade Entries'!E41,"")</f>
        <v/>
      </c>
      <c r="D40" s="156" t="str">
        <f>IF('Parade Entries'!$G41="Commercial",'Parade Entries'!F41,"")</f>
        <v/>
      </c>
      <c r="E40" s="156" t="str">
        <f>IF('Parade Entries'!$G41="Commercial",'Parade Entries'!G41,"")</f>
        <v/>
      </c>
      <c r="F40" s="156" t="str">
        <f>IF('Parade Entries'!$G41="Commercial",'Parade Entries'!H41,"")</f>
        <v/>
      </c>
      <c r="G40" s="156" t="str">
        <f>IF('Parade Entries'!$G41="Commercial",'Parade Entries'!I41,"")</f>
        <v/>
      </c>
      <c r="H40" s="156" t="str">
        <f>IF('Parade Entries'!$G41="Commercial",'Parade Entries'!J41,"")</f>
        <v/>
      </c>
      <c r="I40" s="156" t="str">
        <f>IF('Parade Entries'!$G41="Commercial",'Parade Entries'!K41,"")</f>
        <v/>
      </c>
      <c r="J40" s="156" t="str">
        <f>IF('Parade Entries'!$G41="Commercial",'Parade Entries'!L41,"")</f>
        <v/>
      </c>
      <c r="K40" s="156" t="str">
        <f>IF('Parade Entries'!$G41="Commercial",'Parade Entries'!M41,"")</f>
        <v/>
      </c>
      <c r="L40" s="156" t="str">
        <f>IF('Parade Entries'!$G41="Commercial",'Parade Entries'!N41,"")</f>
        <v/>
      </c>
      <c r="M40" s="156" t="str">
        <f>IF('Parade Entries'!$G41="Commercial",'Parade Entries'!O41,"")</f>
        <v/>
      </c>
      <c r="N40" s="156" t="str">
        <f>IF('Parade Entries'!$G41="Commercial",'Parade Entries'!P41,"")</f>
        <v/>
      </c>
      <c r="O40" s="156" t="str">
        <f>IF('Parade Entries'!$G41="Commercial",'Parade Entries'!Q41,"")</f>
        <v/>
      </c>
      <c r="P40" s="156" t="str">
        <f>IF('Parade Entries'!$G41="Commercial",'Parade Entries'!R41,"")</f>
        <v/>
      </c>
      <c r="Q40" s="156" t="str">
        <f>IF('Parade Entries'!$G41="Commercial",'Parade Entries'!S41,"")</f>
        <v/>
      </c>
      <c r="R40" s="156" t="str">
        <f>IF('Parade Entries'!$G41="Commercial",'Parade Entries'!T41,"")</f>
        <v/>
      </c>
      <c r="S40" s="271" t="str">
        <f>IF('Parade Entries'!$G41="Commercial",'Parade Entries'!U41,"")</f>
        <v/>
      </c>
      <c r="T40" s="271" t="str">
        <f>IF('Parade Entries'!$G41="Commercial",'Parade Entries'!W41,"")</f>
        <v/>
      </c>
      <c r="U40" s="271" t="str">
        <f>IF('Parade Entries'!$G41="Commercial",'Parade Entries'!X41,"")</f>
        <v/>
      </c>
      <c r="V40" s="271" t="str">
        <f>IF('Parade Entries'!$G41="Commercial",'Parade Entries'!V41,"")</f>
        <v/>
      </c>
      <c r="W40" s="272" t="str">
        <f>IF('Parade Entries'!$G41="Commercial",'Parade Entries'!Z41/100,"")</f>
        <v/>
      </c>
      <c r="X40" s="271" t="str">
        <f>IF('Parade Entries'!$G41="Commercial",'Parade Entries'!AB41,"")</f>
        <v/>
      </c>
      <c r="Y40" s="272" t="str">
        <f>IF('Parade Entries'!$G41="Commercial",'Parade Entries'!AA41,"")</f>
        <v/>
      </c>
      <c r="Z40" s="271" t="str">
        <f>IF('Parade Entries'!$G41="Commercial",'Parade Entries'!AB41,"")</f>
        <v/>
      </c>
      <c r="AA40" s="272" t="str">
        <f>IF('Parade Entries'!$G41="Commercial",'Parade Entries'!AC41,"")</f>
        <v/>
      </c>
      <c r="AB40" s="271" t="str">
        <f>IF('Parade Entries'!$G41="Commercial",'Parade Entries'!AD41,"")</f>
        <v/>
      </c>
      <c r="AC40" s="271" t="str">
        <f>IF('Parade Entries'!$G41="Commercial",'Parade Entries'!AE41,"")</f>
        <v/>
      </c>
      <c r="AD40" s="271" t="str">
        <f>IF('Parade Entries'!$G41="Commercial",'Parade Entries'!AF41,"")</f>
        <v/>
      </c>
    </row>
    <row r="41" spans="2:30" ht="18" x14ac:dyDescent="0.25">
      <c r="B41" s="156" t="str">
        <f>IF('Parade Entries'!G42="Commercial",'Parade Entries'!B42,"")</f>
        <v/>
      </c>
      <c r="C41" s="233" t="str">
        <f>IF('Parade Entries'!$G42="Commercial",'Parade Entries'!E42,"")</f>
        <v/>
      </c>
      <c r="D41" s="156" t="str">
        <f>IF('Parade Entries'!$G42="Commercial",'Parade Entries'!F42,"")</f>
        <v/>
      </c>
      <c r="E41" s="156" t="str">
        <f>IF('Parade Entries'!$G42="Commercial",'Parade Entries'!G42,"")</f>
        <v/>
      </c>
      <c r="F41" s="156" t="str">
        <f>IF('Parade Entries'!$G42="Commercial",'Parade Entries'!H42,"")</f>
        <v/>
      </c>
      <c r="G41" s="156" t="str">
        <f>IF('Parade Entries'!$G42="Commercial",'Parade Entries'!I42,"")</f>
        <v/>
      </c>
      <c r="H41" s="156" t="str">
        <f>IF('Parade Entries'!$G42="Commercial",'Parade Entries'!J42,"")</f>
        <v/>
      </c>
      <c r="I41" s="156" t="str">
        <f>IF('Parade Entries'!$G42="Commercial",'Parade Entries'!K42,"")</f>
        <v/>
      </c>
      <c r="J41" s="156" t="str">
        <f>IF('Parade Entries'!$G42="Commercial",'Parade Entries'!L42,"")</f>
        <v/>
      </c>
      <c r="K41" s="156" t="str">
        <f>IF('Parade Entries'!$G42="Commercial",'Parade Entries'!M42,"")</f>
        <v/>
      </c>
      <c r="L41" s="156" t="str">
        <f>IF('Parade Entries'!$G42="Commercial",'Parade Entries'!N42,"")</f>
        <v/>
      </c>
      <c r="M41" s="156" t="str">
        <f>IF('Parade Entries'!$G42="Commercial",'Parade Entries'!O42,"")</f>
        <v/>
      </c>
      <c r="N41" s="156" t="str">
        <f>IF('Parade Entries'!$G42="Commercial",'Parade Entries'!P42,"")</f>
        <v/>
      </c>
      <c r="O41" s="156" t="str">
        <f>IF('Parade Entries'!$G42="Commercial",'Parade Entries'!Q42,"")</f>
        <v/>
      </c>
      <c r="P41" s="156" t="str">
        <f>IF('Parade Entries'!$G42="Commercial",'Parade Entries'!R42,"")</f>
        <v/>
      </c>
      <c r="Q41" s="156" t="str">
        <f>IF('Parade Entries'!$G42="Commercial",'Parade Entries'!S42,"")</f>
        <v/>
      </c>
      <c r="R41" s="156" t="str">
        <f>IF('Parade Entries'!$G42="Commercial",'Parade Entries'!T42,"")</f>
        <v/>
      </c>
      <c r="S41" s="271" t="str">
        <f>IF('Parade Entries'!$G42="Commercial",'Parade Entries'!U42,"")</f>
        <v/>
      </c>
      <c r="T41" s="271" t="str">
        <f>IF('Parade Entries'!$G42="Commercial",'Parade Entries'!W42,"")</f>
        <v/>
      </c>
      <c r="U41" s="271" t="str">
        <f>IF('Parade Entries'!$G42="Commercial",'Parade Entries'!X42,"")</f>
        <v/>
      </c>
      <c r="V41" s="271" t="str">
        <f>IF('Parade Entries'!$G42="Commercial",'Parade Entries'!V42,"")</f>
        <v/>
      </c>
      <c r="W41" s="272" t="str">
        <f>IF('Parade Entries'!$G42="Commercial",'Parade Entries'!Z42/100,"")</f>
        <v/>
      </c>
      <c r="X41" s="271" t="str">
        <f>IF('Parade Entries'!$G42="Commercial",'Parade Entries'!AB42,"")</f>
        <v/>
      </c>
      <c r="Y41" s="272" t="str">
        <f>IF('Parade Entries'!$G42="Commercial",'Parade Entries'!AA42,"")</f>
        <v/>
      </c>
      <c r="Z41" s="271" t="str">
        <f>IF('Parade Entries'!$G42="Commercial",'Parade Entries'!AB42,"")</f>
        <v/>
      </c>
      <c r="AA41" s="272" t="str">
        <f>IF('Parade Entries'!$G42="Commercial",'Parade Entries'!AC42,"")</f>
        <v/>
      </c>
      <c r="AB41" s="271" t="str">
        <f>IF('Parade Entries'!$G42="Commercial",'Parade Entries'!AD42,"")</f>
        <v/>
      </c>
      <c r="AC41" s="271" t="str">
        <f>IF('Parade Entries'!$G42="Commercial",'Parade Entries'!AE42,"")</f>
        <v/>
      </c>
      <c r="AD41" s="271" t="str">
        <f>IF('Parade Entries'!$G42="Commercial",'Parade Entries'!AF42,"")</f>
        <v/>
      </c>
    </row>
    <row r="42" spans="2:30" ht="18" x14ac:dyDescent="0.25">
      <c r="B42" s="156" t="str">
        <f>IF('Parade Entries'!G43="Commercial",'Parade Entries'!B43,"")</f>
        <v/>
      </c>
      <c r="C42" s="233" t="str">
        <f>IF('Parade Entries'!$G43="Commercial",'Parade Entries'!E43,"")</f>
        <v/>
      </c>
      <c r="D42" s="156" t="str">
        <f>IF('Parade Entries'!$G43="Commercial",'Parade Entries'!F43,"")</f>
        <v/>
      </c>
      <c r="E42" s="156" t="str">
        <f>IF('Parade Entries'!$G43="Commercial",'Parade Entries'!G43,"")</f>
        <v/>
      </c>
      <c r="F42" s="156" t="str">
        <f>IF('Parade Entries'!$G43="Commercial",'Parade Entries'!H43,"")</f>
        <v/>
      </c>
      <c r="G42" s="156" t="str">
        <f>IF('Parade Entries'!$G43="Commercial",'Parade Entries'!I43,"")</f>
        <v/>
      </c>
      <c r="H42" s="156" t="str">
        <f>IF('Parade Entries'!$G43="Commercial",'Parade Entries'!J43,"")</f>
        <v/>
      </c>
      <c r="I42" s="156" t="str">
        <f>IF('Parade Entries'!$G43="Commercial",'Parade Entries'!K43,"")</f>
        <v/>
      </c>
      <c r="J42" s="156" t="str">
        <f>IF('Parade Entries'!$G43="Commercial",'Parade Entries'!L43,"")</f>
        <v/>
      </c>
      <c r="K42" s="156" t="str">
        <f>IF('Parade Entries'!$G43="Commercial",'Parade Entries'!M43,"")</f>
        <v/>
      </c>
      <c r="L42" s="156" t="str">
        <f>IF('Parade Entries'!$G43="Commercial",'Parade Entries'!N43,"")</f>
        <v/>
      </c>
      <c r="M42" s="156" t="str">
        <f>IF('Parade Entries'!$G43="Commercial",'Parade Entries'!O43,"")</f>
        <v/>
      </c>
      <c r="N42" s="156" t="str">
        <f>IF('Parade Entries'!$G43="Commercial",'Parade Entries'!P43,"")</f>
        <v/>
      </c>
      <c r="O42" s="156" t="str">
        <f>IF('Parade Entries'!$G43="Commercial",'Parade Entries'!Q43,"")</f>
        <v/>
      </c>
      <c r="P42" s="156" t="str">
        <f>IF('Parade Entries'!$G43="Commercial",'Parade Entries'!R43,"")</f>
        <v/>
      </c>
      <c r="Q42" s="156" t="str">
        <f>IF('Parade Entries'!$G43="Commercial",'Parade Entries'!S43,"")</f>
        <v/>
      </c>
      <c r="R42" s="156" t="str">
        <f>IF('Parade Entries'!$G43="Commercial",'Parade Entries'!T43,"")</f>
        <v/>
      </c>
      <c r="S42" s="271" t="str">
        <f>IF('Parade Entries'!$G43="Commercial",'Parade Entries'!U43,"")</f>
        <v/>
      </c>
      <c r="T42" s="271" t="str">
        <f>IF('Parade Entries'!$G43="Commercial",'Parade Entries'!W43,"")</f>
        <v/>
      </c>
      <c r="U42" s="271" t="str">
        <f>IF('Parade Entries'!$G43="Commercial",'Parade Entries'!X43,"")</f>
        <v/>
      </c>
      <c r="V42" s="271" t="str">
        <f>IF('Parade Entries'!$G43="Commercial",'Parade Entries'!V43,"")</f>
        <v/>
      </c>
      <c r="W42" s="272" t="str">
        <f>IF('Parade Entries'!$G43="Commercial",'Parade Entries'!Z43/100,"")</f>
        <v/>
      </c>
      <c r="X42" s="271" t="str">
        <f>IF('Parade Entries'!$G43="Commercial",'Parade Entries'!AB43,"")</f>
        <v/>
      </c>
      <c r="Y42" s="272" t="str">
        <f>IF('Parade Entries'!$G43="Commercial",'Parade Entries'!AA43,"")</f>
        <v/>
      </c>
      <c r="Z42" s="271" t="str">
        <f>IF('Parade Entries'!$G43="Commercial",'Parade Entries'!AB43,"")</f>
        <v/>
      </c>
      <c r="AA42" s="272" t="str">
        <f>IF('Parade Entries'!$G43="Commercial",'Parade Entries'!AC43,"")</f>
        <v/>
      </c>
      <c r="AB42" s="271" t="str">
        <f>IF('Parade Entries'!$G43="Commercial",'Parade Entries'!AD43,"")</f>
        <v/>
      </c>
      <c r="AC42" s="271" t="str">
        <f>IF('Parade Entries'!$G43="Commercial",'Parade Entries'!AE43,"")</f>
        <v/>
      </c>
      <c r="AD42" s="271" t="str">
        <f>IF('Parade Entries'!$G43="Commercial",'Parade Entries'!AF43,"")</f>
        <v/>
      </c>
    </row>
    <row r="43" spans="2:30" ht="18" x14ac:dyDescent="0.25">
      <c r="B43" s="156" t="str">
        <f>IF('Parade Entries'!G44="Commercial",'Parade Entries'!B44,"")</f>
        <v/>
      </c>
      <c r="C43" s="233" t="str">
        <f>IF('Parade Entries'!$G44="Commercial",'Parade Entries'!E44,"")</f>
        <v/>
      </c>
      <c r="D43" s="156" t="str">
        <f>IF('Parade Entries'!$G44="Commercial",'Parade Entries'!F44,"")</f>
        <v/>
      </c>
      <c r="E43" s="156" t="str">
        <f>IF('Parade Entries'!$G44="Commercial",'Parade Entries'!G44,"")</f>
        <v/>
      </c>
      <c r="F43" s="156" t="str">
        <f>IF('Parade Entries'!$G44="Commercial",'Parade Entries'!H44,"")</f>
        <v/>
      </c>
      <c r="G43" s="156" t="str">
        <f>IF('Parade Entries'!$G44="Commercial",'Parade Entries'!I44,"")</f>
        <v/>
      </c>
      <c r="H43" s="156" t="str">
        <f>IF('Parade Entries'!$G44="Commercial",'Parade Entries'!J44,"")</f>
        <v/>
      </c>
      <c r="I43" s="156" t="str">
        <f>IF('Parade Entries'!$G44="Commercial",'Parade Entries'!K44,"")</f>
        <v/>
      </c>
      <c r="J43" s="156" t="str">
        <f>IF('Parade Entries'!$G44="Commercial",'Parade Entries'!L44,"")</f>
        <v/>
      </c>
      <c r="K43" s="156" t="str">
        <f>IF('Parade Entries'!$G44="Commercial",'Parade Entries'!M44,"")</f>
        <v/>
      </c>
      <c r="L43" s="156" t="str">
        <f>IF('Parade Entries'!$G44="Commercial",'Parade Entries'!N44,"")</f>
        <v/>
      </c>
      <c r="M43" s="156" t="str">
        <f>IF('Parade Entries'!$G44="Commercial",'Parade Entries'!O44,"")</f>
        <v/>
      </c>
      <c r="N43" s="156" t="str">
        <f>IF('Parade Entries'!$G44="Commercial",'Parade Entries'!P44,"")</f>
        <v/>
      </c>
      <c r="O43" s="156" t="str">
        <f>IF('Parade Entries'!$G44="Commercial",'Parade Entries'!Q44,"")</f>
        <v/>
      </c>
      <c r="P43" s="156" t="str">
        <f>IF('Parade Entries'!$G44="Commercial",'Parade Entries'!R44,"")</f>
        <v/>
      </c>
      <c r="Q43" s="156" t="str">
        <f>IF('Parade Entries'!$G44="Commercial",'Parade Entries'!S44,"")</f>
        <v/>
      </c>
      <c r="R43" s="156" t="str">
        <f>IF('Parade Entries'!$G44="Commercial",'Parade Entries'!T44,"")</f>
        <v/>
      </c>
      <c r="S43" s="271" t="str">
        <f>IF('Parade Entries'!$G44="Commercial",'Parade Entries'!U44,"")</f>
        <v/>
      </c>
      <c r="T43" s="271" t="str">
        <f>IF('Parade Entries'!$G44="Commercial",'Parade Entries'!W44,"")</f>
        <v/>
      </c>
      <c r="U43" s="271" t="str">
        <f>IF('Parade Entries'!$G44="Commercial",'Parade Entries'!X44,"")</f>
        <v/>
      </c>
      <c r="V43" s="271" t="str">
        <f>IF('Parade Entries'!$G44="Commercial",'Parade Entries'!V44,"")</f>
        <v/>
      </c>
      <c r="W43" s="272" t="str">
        <f>IF('Parade Entries'!$G44="Commercial",'Parade Entries'!Z44/100,"")</f>
        <v/>
      </c>
      <c r="X43" s="271" t="str">
        <f>IF('Parade Entries'!$G44="Commercial",'Parade Entries'!AB44,"")</f>
        <v/>
      </c>
      <c r="Y43" s="272" t="str">
        <f>IF('Parade Entries'!$G44="Commercial",'Parade Entries'!AA44,"")</f>
        <v/>
      </c>
      <c r="Z43" s="271" t="str">
        <f>IF('Parade Entries'!$G44="Commercial",'Parade Entries'!AB44,"")</f>
        <v/>
      </c>
      <c r="AA43" s="272" t="str">
        <f>IF('Parade Entries'!$G44="Commercial",'Parade Entries'!AC44,"")</f>
        <v/>
      </c>
      <c r="AB43" s="271" t="str">
        <f>IF('Parade Entries'!$G44="Commercial",'Parade Entries'!AD44,"")</f>
        <v/>
      </c>
      <c r="AC43" s="271" t="str">
        <f>IF('Parade Entries'!$G44="Commercial",'Parade Entries'!AE44,"")</f>
        <v/>
      </c>
      <c r="AD43" s="271" t="str">
        <f>IF('Parade Entries'!$G44="Commercial",'Parade Entries'!AF44,"")</f>
        <v/>
      </c>
    </row>
    <row r="44" spans="2:30" ht="18" x14ac:dyDescent="0.25">
      <c r="B44" s="156" t="str">
        <f>IF('Parade Entries'!G45="Commercial",'Parade Entries'!B45,"")</f>
        <v>BUNGEE X Dené Fitness</v>
      </c>
      <c r="C44" s="233">
        <f>IF('Parade Entries'!$G45="Commercial",'Parade Entries'!E45,"")</f>
        <v>46043</v>
      </c>
      <c r="D44" s="156" t="str">
        <f>IF('Parade Entries'!$G45="Commercial",'Parade Entries'!F45,"")</f>
        <v>Paid</v>
      </c>
      <c r="E44" s="156" t="str">
        <f>IF('Parade Entries'!$G45="Commercial",'Parade Entries'!G45,"")</f>
        <v>Commercial</v>
      </c>
      <c r="F44" s="156" t="str">
        <f>IF('Parade Entries'!$G45="Commercial",'Parade Entries'!H45,"")</f>
        <v xml:space="preserve">Dené </v>
      </c>
      <c r="G44" s="156" t="str">
        <f>IF('Parade Entries'!$G45="Commercial",'Parade Entries'!I45,"")</f>
        <v>Peters</v>
      </c>
      <c r="H44" s="156" t="str">
        <f>IF('Parade Entries'!$G45="Commercial",'Parade Entries'!J45,"")</f>
        <v>info@denefitness.com</v>
      </c>
      <c r="I44" s="156">
        <f>IF('Parade Entries'!$G45="Commercial",'Parade Entries'!K45,"")</f>
        <v>2176380250</v>
      </c>
      <c r="J44" s="156" t="str">
        <f>IF('Parade Entries'!$G45="Commercial",'Parade Entries'!L45,"")</f>
        <v>BUNGEE x Dené (pronounced Danae) Fitness is a locally owned fitness studio specializing in— a low-impact, high-intensity workout that lets you fly while you train! Maximum burn. Minimal joint stress. Stronger, faster, more powerful movement — supported by the bungee!</v>
      </c>
      <c r="K44" s="156">
        <f>IF('Parade Entries'!$G45="Commercial",'Parade Entries'!M45,"")</f>
        <v>45</v>
      </c>
      <c r="L44" s="156" t="str">
        <f>IF('Parade Entries'!$G45="Commercial",'Parade Entries'!N45,"")</f>
        <v>Large Speaker in Truck Bed</v>
      </c>
      <c r="M44" s="156" t="str">
        <f>IF('Parade Entries'!$G45="Commercial",'Parade Entries'!O45,"")</f>
        <v>Small Dog</v>
      </c>
      <c r="N44" s="156" t="str">
        <f>IF('Parade Entries'!$G45="Commercial",'Parade Entries'!P45,"")</f>
        <v>Yes</v>
      </c>
      <c r="O44" s="156">
        <f>IF('Parade Entries'!$G45="Commercial",'Parade Entries'!Q45,"")</f>
        <v>1</v>
      </c>
      <c r="P44" s="156">
        <f>IF('Parade Entries'!$G45="Commercial",'Parade Entries'!R45,"")</f>
        <v>1</v>
      </c>
      <c r="Q44" s="156" t="str">
        <f>IF('Parade Entries'!$G45="Commercial",'Parade Entries'!S45,"")</f>
        <v>2025 Dodge Ram 5500 to pull flat bed trailer. I do need to know the max height - has we'll have a frame to support our bungee rig.</v>
      </c>
      <c r="R44" s="156" t="str">
        <f>IF('Parade Entries'!$G45="Commercial",'Parade Entries'!T45,"")</f>
        <v>Online - Stripe</v>
      </c>
      <c r="S44" s="271">
        <f>IF('Parade Entries'!$G45="Commercial",'Parade Entries'!U45,"")</f>
        <v>300</v>
      </c>
      <c r="T44" s="271">
        <f>IF('Parade Entries'!$G45="Commercial",'Parade Entries'!W45,"")</f>
        <v>282</v>
      </c>
      <c r="U44" s="271">
        <f>IF('Parade Entries'!$G45="Commercial",'Parade Entries'!X45,"")</f>
        <v>0</v>
      </c>
      <c r="V44" s="271">
        <f>IF('Parade Entries'!$G45="Commercial",'Parade Entries'!V45,"")</f>
        <v>9</v>
      </c>
      <c r="W44" s="272">
        <f>IF('Parade Entries'!$G45="Commercial",'Parade Entries'!Z45/100,"")</f>
        <v>0.09</v>
      </c>
      <c r="X44" s="271">
        <f>IF('Parade Entries'!$G45="Commercial",'Parade Entries'!AB45,"")</f>
        <v>18</v>
      </c>
      <c r="Y44" s="272">
        <f>IF('Parade Entries'!$G45="Commercial",'Parade Entries'!AA45,"")</f>
        <v>0.03</v>
      </c>
      <c r="Z44" s="271">
        <f>IF('Parade Entries'!$G45="Commercial",'Parade Entries'!AB45,"")</f>
        <v>18</v>
      </c>
      <c r="AA44" s="272">
        <f>IF('Parade Entries'!$G45="Commercial",'Parade Entries'!AC45,"")</f>
        <v>0.06</v>
      </c>
      <c r="AB44" s="271" t="str">
        <f>IF('Parade Entries'!$G45="Commercial",'Parade Entries'!AD45,"")</f>
        <v>Dené  Peters</v>
      </c>
      <c r="AC44" s="271" t="str">
        <f>IF('Parade Entries'!$G45="Commercial",'Parade Entries'!AE45,"")</f>
        <v>New Site</v>
      </c>
      <c r="AD44" s="271" t="str">
        <f>IF('Parade Entries'!$G45="Commercial",'Parade Entries'!AF45,"")</f>
        <v/>
      </c>
    </row>
    <row r="45" spans="2:30" ht="18" x14ac:dyDescent="0.25">
      <c r="B45" s="156" t="str">
        <f>IF('Parade Entries'!G46="Commercial",'Parade Entries'!B46,"")</f>
        <v/>
      </c>
      <c r="C45" s="233" t="str">
        <f>IF('Parade Entries'!$G46="Commercial",'Parade Entries'!E46,"")</f>
        <v/>
      </c>
      <c r="D45" s="156" t="str">
        <f>IF('Parade Entries'!$G46="Commercial",'Parade Entries'!F46,"")</f>
        <v/>
      </c>
      <c r="E45" s="156" t="str">
        <f>IF('Parade Entries'!$G46="Commercial",'Parade Entries'!G46,"")</f>
        <v/>
      </c>
      <c r="F45" s="156" t="str">
        <f>IF('Parade Entries'!$G46="Commercial",'Parade Entries'!H46,"")</f>
        <v/>
      </c>
      <c r="G45" s="156" t="str">
        <f>IF('Parade Entries'!$G46="Commercial",'Parade Entries'!I46,"")</f>
        <v/>
      </c>
      <c r="H45" s="156" t="str">
        <f>IF('Parade Entries'!$G46="Commercial",'Parade Entries'!J46,"")</f>
        <v/>
      </c>
      <c r="I45" s="156" t="str">
        <f>IF('Parade Entries'!$G46="Commercial",'Parade Entries'!K46,"")</f>
        <v/>
      </c>
      <c r="J45" s="156" t="str">
        <f>IF('Parade Entries'!$G46="Commercial",'Parade Entries'!L46,"")</f>
        <v/>
      </c>
      <c r="K45" s="156" t="str">
        <f>IF('Parade Entries'!$G46="Commercial",'Parade Entries'!M46,"")</f>
        <v/>
      </c>
      <c r="L45" s="156" t="str">
        <f>IF('Parade Entries'!$G46="Commercial",'Parade Entries'!N46,"")</f>
        <v/>
      </c>
      <c r="M45" s="156" t="str">
        <f>IF('Parade Entries'!$G46="Commercial",'Parade Entries'!O46,"")</f>
        <v/>
      </c>
      <c r="N45" s="156" t="str">
        <f>IF('Parade Entries'!$G46="Commercial",'Parade Entries'!P46,"")</f>
        <v/>
      </c>
      <c r="O45" s="156" t="str">
        <f>IF('Parade Entries'!$G46="Commercial",'Parade Entries'!Q46,"")</f>
        <v/>
      </c>
      <c r="P45" s="156" t="str">
        <f>IF('Parade Entries'!$G46="Commercial",'Parade Entries'!R46,"")</f>
        <v/>
      </c>
      <c r="Q45" s="156" t="str">
        <f>IF('Parade Entries'!$G46="Commercial",'Parade Entries'!S46,"")</f>
        <v/>
      </c>
      <c r="R45" s="156" t="str">
        <f>IF('Parade Entries'!$G46="Commercial",'Parade Entries'!T46,"")</f>
        <v/>
      </c>
      <c r="S45" s="271" t="str">
        <f>IF('Parade Entries'!$G46="Commercial",'Parade Entries'!U46,"")</f>
        <v/>
      </c>
      <c r="T45" s="271" t="str">
        <f>IF('Parade Entries'!$G46="Commercial",'Parade Entries'!W46,"")</f>
        <v/>
      </c>
      <c r="U45" s="271" t="str">
        <f>IF('Parade Entries'!$G46="Commercial",'Parade Entries'!X46,"")</f>
        <v/>
      </c>
      <c r="V45" s="271" t="str">
        <f>IF('Parade Entries'!$G46="Commercial",'Parade Entries'!V46,"")</f>
        <v/>
      </c>
      <c r="W45" s="272" t="str">
        <f>IF('Parade Entries'!$G46="Commercial",'Parade Entries'!Z46/100,"")</f>
        <v/>
      </c>
      <c r="X45" s="271" t="str">
        <f>IF('Parade Entries'!$G46="Commercial",'Parade Entries'!AB46,"")</f>
        <v/>
      </c>
      <c r="Y45" s="272" t="str">
        <f>IF('Parade Entries'!$G46="Commercial",'Parade Entries'!AA46,"")</f>
        <v/>
      </c>
      <c r="Z45" s="271" t="str">
        <f>IF('Parade Entries'!$G46="Commercial",'Parade Entries'!AB46,"")</f>
        <v/>
      </c>
      <c r="AA45" s="272" t="str">
        <f>IF('Parade Entries'!$G46="Commercial",'Parade Entries'!AC46,"")</f>
        <v/>
      </c>
      <c r="AB45" s="271" t="str">
        <f>IF('Parade Entries'!$G46="Commercial",'Parade Entries'!AD46,"")</f>
        <v/>
      </c>
      <c r="AC45" s="271" t="str">
        <f>IF('Parade Entries'!$G46="Commercial",'Parade Entries'!AE46,"")</f>
        <v/>
      </c>
      <c r="AD45" s="271" t="str">
        <f>IF('Parade Entries'!$G46="Commercial",'Parade Entries'!AF46,"")</f>
        <v/>
      </c>
    </row>
    <row r="46" spans="2:30" ht="18" x14ac:dyDescent="0.25">
      <c r="B46" s="156" t="str">
        <f>IF('Parade Entries'!G47="Commercial",'Parade Entries'!B47,"")</f>
        <v/>
      </c>
      <c r="C46" s="233" t="str">
        <f>IF('Parade Entries'!$G47="Commercial",'Parade Entries'!E47,"")</f>
        <v/>
      </c>
      <c r="D46" s="156" t="str">
        <f>IF('Parade Entries'!$G47="Commercial",'Parade Entries'!F47,"")</f>
        <v/>
      </c>
      <c r="E46" s="156" t="str">
        <f>IF('Parade Entries'!$G47="Commercial",'Parade Entries'!G47,"")</f>
        <v/>
      </c>
      <c r="F46" s="156" t="str">
        <f>IF('Parade Entries'!$G47="Commercial",'Parade Entries'!H47,"")</f>
        <v/>
      </c>
      <c r="G46" s="156" t="str">
        <f>IF('Parade Entries'!$G47="Commercial",'Parade Entries'!I47,"")</f>
        <v/>
      </c>
      <c r="H46" s="156" t="str">
        <f>IF('Parade Entries'!$G47="Commercial",'Parade Entries'!J47,"")</f>
        <v/>
      </c>
      <c r="I46" s="156" t="str">
        <f>IF('Parade Entries'!$G47="Commercial",'Parade Entries'!K47,"")</f>
        <v/>
      </c>
      <c r="J46" s="156" t="str">
        <f>IF('Parade Entries'!$G47="Commercial",'Parade Entries'!L47,"")</f>
        <v/>
      </c>
      <c r="K46" s="156" t="str">
        <f>IF('Parade Entries'!$G47="Commercial",'Parade Entries'!M47,"")</f>
        <v/>
      </c>
      <c r="L46" s="156" t="str">
        <f>IF('Parade Entries'!$G47="Commercial",'Parade Entries'!N47,"")</f>
        <v/>
      </c>
      <c r="M46" s="156" t="str">
        <f>IF('Parade Entries'!$G47="Commercial",'Parade Entries'!O47,"")</f>
        <v/>
      </c>
      <c r="N46" s="156" t="str">
        <f>IF('Parade Entries'!$G47="Commercial",'Parade Entries'!P47,"")</f>
        <v/>
      </c>
      <c r="O46" s="156" t="str">
        <f>IF('Parade Entries'!$G47="Commercial",'Parade Entries'!Q47,"")</f>
        <v/>
      </c>
      <c r="P46" s="156" t="str">
        <f>IF('Parade Entries'!$G47="Commercial",'Parade Entries'!R47,"")</f>
        <v/>
      </c>
      <c r="Q46" s="156" t="str">
        <f>IF('Parade Entries'!$G47="Commercial",'Parade Entries'!S47,"")</f>
        <v/>
      </c>
      <c r="R46" s="156" t="str">
        <f>IF('Parade Entries'!$G47="Commercial",'Parade Entries'!T47,"")</f>
        <v/>
      </c>
      <c r="S46" s="271" t="str">
        <f>IF('Parade Entries'!$G47="Commercial",'Parade Entries'!U47,"")</f>
        <v/>
      </c>
      <c r="T46" s="271" t="str">
        <f>IF('Parade Entries'!$G47="Commercial",'Parade Entries'!W47,"")</f>
        <v/>
      </c>
      <c r="U46" s="271" t="str">
        <f>IF('Parade Entries'!$G47="Commercial",'Parade Entries'!X47,"")</f>
        <v/>
      </c>
      <c r="V46" s="271" t="str">
        <f>IF('Parade Entries'!$G47="Commercial",'Parade Entries'!V47,"")</f>
        <v/>
      </c>
      <c r="W46" s="272" t="str">
        <f>IF('Parade Entries'!$G47="Commercial",'Parade Entries'!Z47/100,"")</f>
        <v/>
      </c>
      <c r="X46" s="271" t="str">
        <f>IF('Parade Entries'!$G47="Commercial",'Parade Entries'!AB47,"")</f>
        <v/>
      </c>
      <c r="Y46" s="272" t="str">
        <f>IF('Parade Entries'!$G47="Commercial",'Parade Entries'!AA47,"")</f>
        <v/>
      </c>
      <c r="Z46" s="271" t="str">
        <f>IF('Parade Entries'!$G47="Commercial",'Parade Entries'!AB47,"")</f>
        <v/>
      </c>
      <c r="AA46" s="272" t="str">
        <f>IF('Parade Entries'!$G47="Commercial",'Parade Entries'!AC47,"")</f>
        <v/>
      </c>
      <c r="AB46" s="271" t="str">
        <f>IF('Parade Entries'!$G47="Commercial",'Parade Entries'!AD47,"")</f>
        <v/>
      </c>
      <c r="AC46" s="271" t="str">
        <f>IF('Parade Entries'!$G47="Commercial",'Parade Entries'!AE47,"")</f>
        <v/>
      </c>
      <c r="AD46" s="271" t="str">
        <f>IF('Parade Entries'!$G47="Commercial",'Parade Entries'!AF47,"")</f>
        <v/>
      </c>
    </row>
    <row r="47" spans="2:30" ht="18" x14ac:dyDescent="0.25">
      <c r="B47" s="156" t="str">
        <f>IF('Parade Entries'!G48="Commercial",'Parade Entries'!B48,"")</f>
        <v/>
      </c>
      <c r="C47" s="233" t="str">
        <f>IF('Parade Entries'!$G48="Commercial",'Parade Entries'!E48,"")</f>
        <v/>
      </c>
      <c r="D47" s="156" t="str">
        <f>IF('Parade Entries'!$G48="Commercial",'Parade Entries'!F48,"")</f>
        <v/>
      </c>
      <c r="E47" s="156" t="str">
        <f>IF('Parade Entries'!$G48="Commercial",'Parade Entries'!G48,"")</f>
        <v/>
      </c>
      <c r="F47" s="156" t="str">
        <f>IF('Parade Entries'!$G48="Commercial",'Parade Entries'!H48,"")</f>
        <v/>
      </c>
      <c r="G47" s="156" t="str">
        <f>IF('Parade Entries'!$G48="Commercial",'Parade Entries'!I48,"")</f>
        <v/>
      </c>
      <c r="H47" s="156" t="str">
        <f>IF('Parade Entries'!$G48="Commercial",'Parade Entries'!J48,"")</f>
        <v/>
      </c>
      <c r="I47" s="156" t="str">
        <f>IF('Parade Entries'!$G48="Commercial",'Parade Entries'!K48,"")</f>
        <v/>
      </c>
      <c r="J47" s="156" t="str">
        <f>IF('Parade Entries'!$G48="Commercial",'Parade Entries'!L48,"")</f>
        <v/>
      </c>
      <c r="K47" s="156" t="str">
        <f>IF('Parade Entries'!$G48="Commercial",'Parade Entries'!M48,"")</f>
        <v/>
      </c>
      <c r="L47" s="156" t="str">
        <f>IF('Parade Entries'!$G48="Commercial",'Parade Entries'!N48,"")</f>
        <v/>
      </c>
      <c r="M47" s="156" t="str">
        <f>IF('Parade Entries'!$G48="Commercial",'Parade Entries'!O48,"")</f>
        <v/>
      </c>
      <c r="N47" s="156" t="str">
        <f>IF('Parade Entries'!$G48="Commercial",'Parade Entries'!P48,"")</f>
        <v/>
      </c>
      <c r="O47" s="156" t="str">
        <f>IF('Parade Entries'!$G48="Commercial",'Parade Entries'!Q48,"")</f>
        <v/>
      </c>
      <c r="P47" s="156" t="str">
        <f>IF('Parade Entries'!$G48="Commercial",'Parade Entries'!R48,"")</f>
        <v/>
      </c>
      <c r="Q47" s="156" t="str">
        <f>IF('Parade Entries'!$G48="Commercial",'Parade Entries'!S48,"")</f>
        <v/>
      </c>
      <c r="R47" s="156" t="str">
        <f>IF('Parade Entries'!$G48="Commercial",'Parade Entries'!T48,"")</f>
        <v/>
      </c>
      <c r="S47" s="271" t="str">
        <f>IF('Parade Entries'!$G48="Commercial",'Parade Entries'!U48,"")</f>
        <v/>
      </c>
      <c r="T47" s="271" t="str">
        <f>IF('Parade Entries'!$G48="Commercial",'Parade Entries'!W48,"")</f>
        <v/>
      </c>
      <c r="U47" s="271" t="str">
        <f>IF('Parade Entries'!$G48="Commercial",'Parade Entries'!X48,"")</f>
        <v/>
      </c>
      <c r="V47" s="271" t="str">
        <f>IF('Parade Entries'!$G48="Commercial",'Parade Entries'!V48,"")</f>
        <v/>
      </c>
      <c r="W47" s="272" t="str">
        <f>IF('Parade Entries'!$G48="Commercial",'Parade Entries'!Z48/100,"")</f>
        <v/>
      </c>
      <c r="X47" s="271" t="str">
        <f>IF('Parade Entries'!$G48="Commercial",'Parade Entries'!AB48,"")</f>
        <v/>
      </c>
      <c r="Y47" s="272" t="str">
        <f>IF('Parade Entries'!$G48="Commercial",'Parade Entries'!AA48,"")</f>
        <v/>
      </c>
      <c r="Z47" s="271" t="str">
        <f>IF('Parade Entries'!$G48="Commercial",'Parade Entries'!AB48,"")</f>
        <v/>
      </c>
      <c r="AA47" s="272" t="str">
        <f>IF('Parade Entries'!$G48="Commercial",'Parade Entries'!AC48,"")</f>
        <v/>
      </c>
      <c r="AB47" s="271" t="str">
        <f>IF('Parade Entries'!$G48="Commercial",'Parade Entries'!AD48,"")</f>
        <v/>
      </c>
      <c r="AC47" s="271" t="str">
        <f>IF('Parade Entries'!$G48="Commercial",'Parade Entries'!AE48,"")</f>
        <v/>
      </c>
      <c r="AD47" s="271" t="str">
        <f>IF('Parade Entries'!$G48="Commercial",'Parade Entries'!AF48,"")</f>
        <v/>
      </c>
    </row>
    <row r="48" spans="2:30" ht="18" x14ac:dyDescent="0.25">
      <c r="B48" s="156" t="str">
        <f>IF('Parade Entries'!G49="Commercial",'Parade Entries'!B49,"")</f>
        <v>Midwest Technical Institute</v>
      </c>
      <c r="C48" s="233">
        <f>IF('Parade Entries'!$G49="Commercial",'Parade Entries'!E49,"")</f>
        <v>46044</v>
      </c>
      <c r="D48" s="156" t="str">
        <f>IF('Parade Entries'!$G49="Commercial",'Parade Entries'!F49,"")</f>
        <v>Paid</v>
      </c>
      <c r="E48" s="156" t="str">
        <f>IF('Parade Entries'!$G49="Commercial",'Parade Entries'!G49,"")</f>
        <v>Commercial</v>
      </c>
      <c r="F48" s="156" t="str">
        <f>IF('Parade Entries'!$G49="Commercial",'Parade Entries'!H49,"")</f>
        <v>Jason</v>
      </c>
      <c r="G48" s="156" t="str">
        <f>IF('Parade Entries'!$G49="Commercial",'Parade Entries'!I49,"")</f>
        <v>Thomas</v>
      </c>
      <c r="H48" s="156" t="str">
        <f>IF('Parade Entries'!$G49="Commercial",'Parade Entries'!J49,"")</f>
        <v>jthomas@midwesttech.edu</v>
      </c>
      <c r="I48" s="156">
        <f>IF('Parade Entries'!$G49="Commercial",'Parade Entries'!K49,"")</f>
        <v>2173033477</v>
      </c>
      <c r="J48" s="156" t="str">
        <f>IF('Parade Entries'!$G49="Commercial",'Parade Entries'!L49,"")</f>
        <v>Here comes Midwest Technical Institute! The MTI faculty and staff are riding in style in one of their semis used to train CDL students. These instructors and team members help students TRADE UP to a better future every single day! Midwest Technical Institute’s mission is all about hands-on workforce training, giving students the skills they need to land entry-level careers in their chosen fields. And MTI not only offers CDL Training, but they also train students in HVAC, Medical &amp; Dental Assisting, Welding &amp; Pipefitting, CNA, Phlebotomy, Massage Therapy, and a brand-new Electrical program! Be sure to go by and see them on Farmers Market Road or learn more at MidwestTech.edu. TRADE UP to TRADE SCHOOL today!</v>
      </c>
      <c r="K48" s="156">
        <f>IF('Parade Entries'!$G49="Commercial",'Parade Entries'!M49,"")</f>
        <v>20</v>
      </c>
      <c r="L48" s="156" t="str">
        <f>IF('Parade Entries'!$G49="Commercial",'Parade Entries'!N49,"")</f>
        <v>It’s a front of Semi Truck</v>
      </c>
      <c r="M48" s="156">
        <f>IF('Parade Entries'!$G49="Commercial",'Parade Entries'!O49,"")</f>
        <v>0</v>
      </c>
      <c r="N48" s="156">
        <f>IF('Parade Entries'!$G49="Commercial",'Parade Entries'!P49,"")</f>
        <v>0</v>
      </c>
      <c r="O48" s="156">
        <f>IF('Parade Entries'!$G49="Commercial",'Parade Entries'!Q49,"")</f>
        <v>1</v>
      </c>
      <c r="P48" s="156">
        <f>IF('Parade Entries'!$G49="Commercial",'Parade Entries'!R49,"")</f>
        <v>0</v>
      </c>
      <c r="Q48" s="156" t="str">
        <f>IF('Parade Entries'!$G49="Commercial",'Parade Entries'!S49,"")</f>
        <v>1 Semi truck, NO Trailer</v>
      </c>
      <c r="R48" s="156" t="str">
        <f>IF('Parade Entries'!$G49="Commercial",'Parade Entries'!T49,"")</f>
        <v>Online - Stripe</v>
      </c>
      <c r="S48" s="271">
        <f>IF('Parade Entries'!$G49="Commercial",'Parade Entries'!U49,"")</f>
        <v>300</v>
      </c>
      <c r="T48" s="271">
        <f>IF('Parade Entries'!$G49="Commercial",'Parade Entries'!W49,"")</f>
        <v>282</v>
      </c>
      <c r="U48" s="271">
        <f>IF('Parade Entries'!$G49="Commercial",'Parade Entries'!X49,"")</f>
        <v>0</v>
      </c>
      <c r="V48" s="271">
        <f>IF('Parade Entries'!$G49="Commercial",'Parade Entries'!V49,"")</f>
        <v>9</v>
      </c>
      <c r="W48" s="272">
        <f>IF('Parade Entries'!$G49="Commercial",'Parade Entries'!Z49/100,"")</f>
        <v>0.09</v>
      </c>
      <c r="X48" s="271">
        <f>IF('Parade Entries'!$G49="Commercial",'Parade Entries'!AB49,"")</f>
        <v>18</v>
      </c>
      <c r="Y48" s="272">
        <f>IF('Parade Entries'!$G49="Commercial",'Parade Entries'!AA49,"")</f>
        <v>0.03</v>
      </c>
      <c r="Z48" s="271">
        <f>IF('Parade Entries'!$G49="Commercial",'Parade Entries'!AB49,"")</f>
        <v>18</v>
      </c>
      <c r="AA48" s="272">
        <f>IF('Parade Entries'!$G49="Commercial",'Parade Entries'!AC49,"")</f>
        <v>0.06</v>
      </c>
      <c r="AB48" s="271" t="str">
        <f>IF('Parade Entries'!$G49="Commercial",'Parade Entries'!AD49,"")</f>
        <v>Jason Thomas</v>
      </c>
      <c r="AC48" s="271" t="str">
        <f>IF('Parade Entries'!$G49="Commercial",'Parade Entries'!AE49,"")</f>
        <v>New Site</v>
      </c>
      <c r="AD48" s="271" t="str">
        <f>IF('Parade Entries'!$G49="Commercial",'Parade Entries'!AF49,"")</f>
        <v/>
      </c>
    </row>
    <row r="49" spans="2:30" ht="18" x14ac:dyDescent="0.25">
      <c r="B49" s="156" t="str">
        <f>IF('Parade Entries'!G50="Commercial",'Parade Entries'!B50,"")</f>
        <v>Gameday Men's Health</v>
      </c>
      <c r="C49" s="233">
        <f>IF('Parade Entries'!$G50="Commercial",'Parade Entries'!E50,"")</f>
        <v>46044</v>
      </c>
      <c r="D49" s="156" t="str">
        <f>IF('Parade Entries'!$G50="Commercial",'Parade Entries'!F50,"")</f>
        <v>Paid</v>
      </c>
      <c r="E49" s="156" t="str">
        <f>IF('Parade Entries'!$G50="Commercial",'Parade Entries'!G50,"")</f>
        <v>Commercial</v>
      </c>
      <c r="F49" s="156" t="str">
        <f>IF('Parade Entries'!$G50="Commercial",'Parade Entries'!H50,"")</f>
        <v>TJ</v>
      </c>
      <c r="G49" s="156" t="str">
        <f>IF('Parade Entries'!$G50="Commercial",'Parade Entries'!I50,"")</f>
        <v>Woolum</v>
      </c>
      <c r="H49" s="156" t="str">
        <f>IF('Parade Entries'!$G50="Commercial",'Parade Entries'!J50,"")</f>
        <v>twoolum@gamedaymenshealth.com</v>
      </c>
      <c r="I49" s="156">
        <f>IF('Parade Entries'!$G50="Commercial",'Parade Entries'!K50,"")</f>
        <v>2179725802</v>
      </c>
      <c r="J49" s="156" t="str">
        <f>IF('Parade Entries'!$G50="Commercial",'Parade Entries'!L50,"")</f>
        <v>Gameday Men's Health is Springfield's premier provider of Testosterone Replacement Therapy, Peptide Therapy, Medical Weight Loss, and more! Visit them at Gamedayspringfield.com to learn more.</v>
      </c>
      <c r="K49" s="156">
        <f>IF('Parade Entries'!$G50="Commercial",'Parade Entries'!M50,"")</f>
        <v>7</v>
      </c>
      <c r="L49" s="156">
        <f>IF('Parade Entries'!$G50="Commercial",'Parade Entries'!N50,"")</f>
        <v>0</v>
      </c>
      <c r="M49" s="156">
        <f>IF('Parade Entries'!$G50="Commercial",'Parade Entries'!O50,"")</f>
        <v>0</v>
      </c>
      <c r="N49" s="156" t="str">
        <f>IF('Parade Entries'!$G50="Commercial",'Parade Entries'!P50,"")</f>
        <v>PA System</v>
      </c>
      <c r="O49" s="156">
        <f>IF('Parade Entries'!$G50="Commercial",'Parade Entries'!Q50,"")</f>
        <v>1</v>
      </c>
      <c r="P49" s="156">
        <f>IF('Parade Entries'!$G50="Commercial",'Parade Entries'!R50,"")</f>
        <v>0</v>
      </c>
      <c r="Q49" s="156" t="str">
        <f>IF('Parade Entries'!$G50="Commercial",'Parade Entries'!S50,"")</f>
        <v>Pick up Truck</v>
      </c>
      <c r="R49" s="156" t="str">
        <f>IF('Parade Entries'!$G50="Commercial",'Parade Entries'!T50,"")</f>
        <v>Online - Stripe</v>
      </c>
      <c r="S49" s="271">
        <f>IF('Parade Entries'!$G50="Commercial",'Parade Entries'!U50,"")</f>
        <v>300</v>
      </c>
      <c r="T49" s="271">
        <f>IF('Parade Entries'!$G50="Commercial",'Parade Entries'!W50,"")</f>
        <v>282</v>
      </c>
      <c r="U49" s="271">
        <f>IF('Parade Entries'!$G50="Commercial",'Parade Entries'!X50,"")</f>
        <v>0</v>
      </c>
      <c r="V49" s="271">
        <f>IF('Parade Entries'!$G50="Commercial",'Parade Entries'!V50,"")</f>
        <v>9</v>
      </c>
      <c r="W49" s="272">
        <f>IF('Parade Entries'!$G50="Commercial",'Parade Entries'!Z50/100,"")</f>
        <v>0.09</v>
      </c>
      <c r="X49" s="271">
        <f>IF('Parade Entries'!$G50="Commercial",'Parade Entries'!AB50,"")</f>
        <v>18</v>
      </c>
      <c r="Y49" s="272">
        <f>IF('Parade Entries'!$G50="Commercial",'Parade Entries'!AA50,"")</f>
        <v>0.03</v>
      </c>
      <c r="Z49" s="271">
        <f>IF('Parade Entries'!$G50="Commercial",'Parade Entries'!AB50,"")</f>
        <v>18</v>
      </c>
      <c r="AA49" s="272">
        <f>IF('Parade Entries'!$G50="Commercial",'Parade Entries'!AC50,"")</f>
        <v>0.06</v>
      </c>
      <c r="AB49" s="271" t="str">
        <f>IF('Parade Entries'!$G50="Commercial",'Parade Entries'!AD50,"")</f>
        <v>TJ Woolum</v>
      </c>
      <c r="AC49" s="271" t="str">
        <f>IF('Parade Entries'!$G50="Commercial",'Parade Entries'!AE50,"")</f>
        <v>New Site</v>
      </c>
      <c r="AD49" s="271" t="str">
        <f>IF('Parade Entries'!$G50="Commercial",'Parade Entries'!AF50,"")</f>
        <v/>
      </c>
    </row>
    <row r="50" spans="2:30" ht="18" x14ac:dyDescent="0.25">
      <c r="B50" s="156" t="str">
        <f>IF('Parade Entries'!G51="Commercial",'Parade Entries'!B51,"")</f>
        <v/>
      </c>
      <c r="C50" s="233" t="str">
        <f>IF('Parade Entries'!$G51="Commercial",'Parade Entries'!E51,"")</f>
        <v/>
      </c>
      <c r="D50" s="156" t="str">
        <f>IF('Parade Entries'!$G51="Commercial",'Parade Entries'!F51,"")</f>
        <v/>
      </c>
      <c r="E50" s="156" t="str">
        <f>IF('Parade Entries'!$G51="Commercial",'Parade Entries'!G51,"")</f>
        <v/>
      </c>
      <c r="F50" s="156" t="str">
        <f>IF('Parade Entries'!$G51="Commercial",'Parade Entries'!H51,"")</f>
        <v/>
      </c>
      <c r="G50" s="156" t="str">
        <f>IF('Parade Entries'!$G51="Commercial",'Parade Entries'!I51,"")</f>
        <v/>
      </c>
      <c r="H50" s="156" t="str">
        <f>IF('Parade Entries'!$G51="Commercial",'Parade Entries'!J51,"")</f>
        <v/>
      </c>
      <c r="I50" s="156" t="str">
        <f>IF('Parade Entries'!$G51="Commercial",'Parade Entries'!K51,"")</f>
        <v/>
      </c>
      <c r="J50" s="156" t="str">
        <f>IF('Parade Entries'!$G51="Commercial",'Parade Entries'!L51,"")</f>
        <v/>
      </c>
      <c r="K50" s="156" t="str">
        <f>IF('Parade Entries'!$G51="Commercial",'Parade Entries'!M51,"")</f>
        <v/>
      </c>
      <c r="L50" s="156" t="str">
        <f>IF('Parade Entries'!$G51="Commercial",'Parade Entries'!N51,"")</f>
        <v/>
      </c>
      <c r="M50" s="156" t="str">
        <f>IF('Parade Entries'!$G51="Commercial",'Parade Entries'!O51,"")</f>
        <v/>
      </c>
      <c r="N50" s="156" t="str">
        <f>IF('Parade Entries'!$G51="Commercial",'Parade Entries'!P51,"")</f>
        <v/>
      </c>
      <c r="O50" s="156" t="str">
        <f>IF('Parade Entries'!$G51="Commercial",'Parade Entries'!Q51,"")</f>
        <v/>
      </c>
      <c r="P50" s="156" t="str">
        <f>IF('Parade Entries'!$G51="Commercial",'Parade Entries'!R51,"")</f>
        <v/>
      </c>
      <c r="Q50" s="156" t="str">
        <f>IF('Parade Entries'!$G51="Commercial",'Parade Entries'!S51,"")</f>
        <v/>
      </c>
      <c r="R50" s="156" t="str">
        <f>IF('Parade Entries'!$G51="Commercial",'Parade Entries'!T51,"")</f>
        <v/>
      </c>
      <c r="S50" s="271" t="str">
        <f>IF('Parade Entries'!$G51="Commercial",'Parade Entries'!U51,"")</f>
        <v/>
      </c>
      <c r="T50" s="271" t="str">
        <f>IF('Parade Entries'!$G51="Commercial",'Parade Entries'!W51,"")</f>
        <v/>
      </c>
      <c r="U50" s="271" t="str">
        <f>IF('Parade Entries'!$G51="Commercial",'Parade Entries'!X51,"")</f>
        <v/>
      </c>
      <c r="V50" s="271" t="str">
        <f>IF('Parade Entries'!$G51="Commercial",'Parade Entries'!V51,"")</f>
        <v/>
      </c>
      <c r="W50" s="272" t="str">
        <f>IF('Parade Entries'!$G51="Commercial",'Parade Entries'!Z51/100,"")</f>
        <v/>
      </c>
      <c r="X50" s="271" t="str">
        <f>IF('Parade Entries'!$G51="Commercial",'Parade Entries'!AB51,"")</f>
        <v/>
      </c>
      <c r="Y50" s="272" t="str">
        <f>IF('Parade Entries'!$G51="Commercial",'Parade Entries'!AA51,"")</f>
        <v/>
      </c>
      <c r="Z50" s="271" t="str">
        <f>IF('Parade Entries'!$G51="Commercial",'Parade Entries'!AB51,"")</f>
        <v/>
      </c>
      <c r="AA50" s="272" t="str">
        <f>IF('Parade Entries'!$G51="Commercial",'Parade Entries'!AC51,"")</f>
        <v/>
      </c>
      <c r="AB50" s="271" t="str">
        <f>IF('Parade Entries'!$G51="Commercial",'Parade Entries'!AD51,"")</f>
        <v/>
      </c>
      <c r="AC50" s="271" t="str">
        <f>IF('Parade Entries'!$G51="Commercial",'Parade Entries'!AE51,"")</f>
        <v/>
      </c>
      <c r="AD50" s="271" t="str">
        <f>IF('Parade Entries'!$G51="Commercial",'Parade Entries'!AF51,"")</f>
        <v/>
      </c>
    </row>
    <row r="51" spans="2:30" ht="18" x14ac:dyDescent="0.25">
      <c r="B51" s="156" t="str">
        <f>IF('Parade Entries'!G52="Commercial",'Parade Entries'!B52,"")</f>
        <v/>
      </c>
      <c r="C51" s="233" t="str">
        <f>IF('Parade Entries'!$G52="Commercial",'Parade Entries'!E52,"")</f>
        <v/>
      </c>
      <c r="D51" s="156" t="str">
        <f>IF('Parade Entries'!$G52="Commercial",'Parade Entries'!F52,"")</f>
        <v/>
      </c>
      <c r="E51" s="156" t="str">
        <f>IF('Parade Entries'!$G52="Commercial",'Parade Entries'!G52,"")</f>
        <v/>
      </c>
      <c r="F51" s="156" t="str">
        <f>IF('Parade Entries'!$G52="Commercial",'Parade Entries'!H52,"")</f>
        <v/>
      </c>
      <c r="G51" s="156" t="str">
        <f>IF('Parade Entries'!$G52="Commercial",'Parade Entries'!I52,"")</f>
        <v/>
      </c>
      <c r="H51" s="156" t="str">
        <f>IF('Parade Entries'!$G52="Commercial",'Parade Entries'!J52,"")</f>
        <v/>
      </c>
      <c r="I51" s="156" t="str">
        <f>IF('Parade Entries'!$G52="Commercial",'Parade Entries'!K52,"")</f>
        <v/>
      </c>
      <c r="J51" s="156" t="str">
        <f>IF('Parade Entries'!$G52="Commercial",'Parade Entries'!L52,"")</f>
        <v/>
      </c>
      <c r="K51" s="156" t="str">
        <f>IF('Parade Entries'!$G52="Commercial",'Parade Entries'!M52,"")</f>
        <v/>
      </c>
      <c r="L51" s="156" t="str">
        <f>IF('Parade Entries'!$G52="Commercial",'Parade Entries'!N52,"")</f>
        <v/>
      </c>
      <c r="M51" s="156" t="str">
        <f>IF('Parade Entries'!$G52="Commercial",'Parade Entries'!O52,"")</f>
        <v/>
      </c>
      <c r="N51" s="156" t="str">
        <f>IF('Parade Entries'!$G52="Commercial",'Parade Entries'!P52,"")</f>
        <v/>
      </c>
      <c r="O51" s="156" t="str">
        <f>IF('Parade Entries'!$G52="Commercial",'Parade Entries'!Q52,"")</f>
        <v/>
      </c>
      <c r="P51" s="156" t="str">
        <f>IF('Parade Entries'!$G52="Commercial",'Parade Entries'!R52,"")</f>
        <v/>
      </c>
      <c r="Q51" s="156" t="str">
        <f>IF('Parade Entries'!$G52="Commercial",'Parade Entries'!S52,"")</f>
        <v/>
      </c>
      <c r="R51" s="156" t="str">
        <f>IF('Parade Entries'!$G52="Commercial",'Parade Entries'!T52,"")</f>
        <v/>
      </c>
      <c r="S51" s="271" t="str">
        <f>IF('Parade Entries'!$G52="Commercial",'Parade Entries'!U52,"")</f>
        <v/>
      </c>
      <c r="T51" s="271" t="str">
        <f>IF('Parade Entries'!$G52="Commercial",'Parade Entries'!W52,"")</f>
        <v/>
      </c>
      <c r="U51" s="271" t="str">
        <f>IF('Parade Entries'!$G52="Commercial",'Parade Entries'!X52,"")</f>
        <v/>
      </c>
      <c r="V51" s="271" t="str">
        <f>IF('Parade Entries'!$G52="Commercial",'Parade Entries'!V52,"")</f>
        <v/>
      </c>
      <c r="W51" s="272" t="str">
        <f>IF('Parade Entries'!$G52="Commercial",'Parade Entries'!Z52/100,"")</f>
        <v/>
      </c>
      <c r="X51" s="271" t="str">
        <f>IF('Parade Entries'!$G52="Commercial",'Parade Entries'!AB52,"")</f>
        <v/>
      </c>
      <c r="Y51" s="272" t="str">
        <f>IF('Parade Entries'!$G52="Commercial",'Parade Entries'!AA52,"")</f>
        <v/>
      </c>
      <c r="Z51" s="271" t="str">
        <f>IF('Parade Entries'!$G52="Commercial",'Parade Entries'!AB52,"")</f>
        <v/>
      </c>
      <c r="AA51" s="272" t="str">
        <f>IF('Parade Entries'!$G52="Commercial",'Parade Entries'!AC52,"")</f>
        <v/>
      </c>
      <c r="AB51" s="271" t="str">
        <f>IF('Parade Entries'!$G52="Commercial",'Parade Entries'!AD52,"")</f>
        <v/>
      </c>
      <c r="AC51" s="271" t="str">
        <f>IF('Parade Entries'!$G52="Commercial",'Parade Entries'!AE52,"")</f>
        <v/>
      </c>
      <c r="AD51" s="271" t="str">
        <f>IF('Parade Entries'!$G52="Commercial",'Parade Entries'!AF52,"")</f>
        <v/>
      </c>
    </row>
    <row r="52" spans="2:30" ht="18" x14ac:dyDescent="0.25">
      <c r="B52" s="156" t="str">
        <f>IF('Parade Entries'!G53="Commercial",'Parade Entries'!B53,"")</f>
        <v/>
      </c>
      <c r="C52" s="233" t="str">
        <f>IF('Parade Entries'!$G53="Commercial",'Parade Entries'!E53,"")</f>
        <v/>
      </c>
      <c r="D52" s="156" t="str">
        <f>IF('Parade Entries'!$G53="Commercial",'Parade Entries'!F53,"")</f>
        <v/>
      </c>
      <c r="E52" s="156" t="str">
        <f>IF('Parade Entries'!$G53="Commercial",'Parade Entries'!G53,"")</f>
        <v/>
      </c>
      <c r="F52" s="156" t="str">
        <f>IF('Parade Entries'!$G53="Commercial",'Parade Entries'!H53,"")</f>
        <v/>
      </c>
      <c r="G52" s="156" t="str">
        <f>IF('Parade Entries'!$G53="Commercial",'Parade Entries'!I53,"")</f>
        <v/>
      </c>
      <c r="H52" s="156" t="str">
        <f>IF('Parade Entries'!$G53="Commercial",'Parade Entries'!J53,"")</f>
        <v/>
      </c>
      <c r="I52" s="156" t="str">
        <f>IF('Parade Entries'!$G53="Commercial",'Parade Entries'!K53,"")</f>
        <v/>
      </c>
      <c r="J52" s="156" t="str">
        <f>IF('Parade Entries'!$G53="Commercial",'Parade Entries'!L53,"")</f>
        <v/>
      </c>
      <c r="K52" s="156" t="str">
        <f>IF('Parade Entries'!$G53="Commercial",'Parade Entries'!M53,"")</f>
        <v/>
      </c>
      <c r="L52" s="156" t="str">
        <f>IF('Parade Entries'!$G53="Commercial",'Parade Entries'!N53,"")</f>
        <v/>
      </c>
      <c r="M52" s="156" t="str">
        <f>IF('Parade Entries'!$G53="Commercial",'Parade Entries'!O53,"")</f>
        <v/>
      </c>
      <c r="N52" s="156" t="str">
        <f>IF('Parade Entries'!$G53="Commercial",'Parade Entries'!P53,"")</f>
        <v/>
      </c>
      <c r="O52" s="156" t="str">
        <f>IF('Parade Entries'!$G53="Commercial",'Parade Entries'!Q53,"")</f>
        <v/>
      </c>
      <c r="P52" s="156" t="str">
        <f>IF('Parade Entries'!$G53="Commercial",'Parade Entries'!R53,"")</f>
        <v/>
      </c>
      <c r="Q52" s="156" t="str">
        <f>IF('Parade Entries'!$G53="Commercial",'Parade Entries'!S53,"")</f>
        <v/>
      </c>
      <c r="R52" s="156" t="str">
        <f>IF('Parade Entries'!$G53="Commercial",'Parade Entries'!T53,"")</f>
        <v/>
      </c>
      <c r="S52" s="271" t="str">
        <f>IF('Parade Entries'!$G53="Commercial",'Parade Entries'!U53,"")</f>
        <v/>
      </c>
      <c r="T52" s="271" t="str">
        <f>IF('Parade Entries'!$G53="Commercial",'Parade Entries'!W53,"")</f>
        <v/>
      </c>
      <c r="U52" s="271" t="str">
        <f>IF('Parade Entries'!$G53="Commercial",'Parade Entries'!X53,"")</f>
        <v/>
      </c>
      <c r="V52" s="271" t="str">
        <f>IF('Parade Entries'!$G53="Commercial",'Parade Entries'!V53,"")</f>
        <v/>
      </c>
      <c r="W52" s="272" t="str">
        <f>IF('Parade Entries'!$G53="Commercial",'Parade Entries'!Z53/100,"")</f>
        <v/>
      </c>
      <c r="X52" s="271" t="str">
        <f>IF('Parade Entries'!$G53="Commercial",'Parade Entries'!AB53,"")</f>
        <v/>
      </c>
      <c r="Y52" s="272" t="str">
        <f>IF('Parade Entries'!$G53="Commercial",'Parade Entries'!AA53,"")</f>
        <v/>
      </c>
      <c r="Z52" s="271" t="str">
        <f>IF('Parade Entries'!$G53="Commercial",'Parade Entries'!AB53,"")</f>
        <v/>
      </c>
      <c r="AA52" s="272" t="str">
        <f>IF('Parade Entries'!$G53="Commercial",'Parade Entries'!AC53,"")</f>
        <v/>
      </c>
      <c r="AB52" s="271" t="str">
        <f>IF('Parade Entries'!$G53="Commercial",'Parade Entries'!AD53,"")</f>
        <v/>
      </c>
      <c r="AC52" s="271" t="str">
        <f>IF('Parade Entries'!$G53="Commercial",'Parade Entries'!AE53,"")</f>
        <v/>
      </c>
      <c r="AD52" s="271" t="str">
        <f>IF('Parade Entries'!$G53="Commercial",'Parade Entries'!AF53,"")</f>
        <v/>
      </c>
    </row>
    <row r="53" spans="2:30" ht="18" x14ac:dyDescent="0.25">
      <c r="B53" s="156" t="str">
        <f>IF('Parade Entries'!G54="Commercial",'Parade Entries'!B54,"")</f>
        <v>Knights Action Park Inc.</v>
      </c>
      <c r="C53" s="233">
        <f>IF('Parade Entries'!$G54="Commercial",'Parade Entries'!E54,"")</f>
        <v>46047</v>
      </c>
      <c r="D53" s="156" t="str">
        <f>IF('Parade Entries'!$G54="Commercial",'Parade Entries'!F54,"")</f>
        <v>Paid</v>
      </c>
      <c r="E53" s="156" t="str">
        <f>IF('Parade Entries'!$G54="Commercial",'Parade Entries'!G54,"")</f>
        <v>Commercial</v>
      </c>
      <c r="F53" s="156" t="str">
        <f>IF('Parade Entries'!$G54="Commercial",'Parade Entries'!H54,"")</f>
        <v>Olivia</v>
      </c>
      <c r="G53" s="156" t="str">
        <f>IF('Parade Entries'!$G54="Commercial",'Parade Entries'!I54,"")</f>
        <v>Knight</v>
      </c>
      <c r="H53" s="156" t="str">
        <f>IF('Parade Entries'!$G54="Commercial",'Parade Entries'!J54,"")</f>
        <v>oliviaknight@knightsactionpark.com</v>
      </c>
      <c r="I53" s="156">
        <f>IF('Parade Entries'!$G54="Commercial",'Parade Entries'!K54,"")</f>
        <v>2178990953</v>
      </c>
      <c r="J53" s="156" t="str">
        <f>IF('Parade Entries'!$G54="Commercial",'Parade Entries'!L54,"")</f>
        <v>Getting us ready for summer is Knights Action Park and the Route 66 Twin Drive-In!
A Springfield tradition for 96 years, this fourth-generation family favorite is the home of water slides, mini-golf, and movies under the stars. The Knights crew is here today to wish everyone a very Happy St. Patrick’s Day!
Start the countdown to summer: The golf range and mini-golf are open daily, the Route 66 Drive-In opens Friday, April 3rd, and Splash Kingdom opens Saturday, May 23rd!</v>
      </c>
      <c r="K53" s="156">
        <f>IF('Parade Entries'!$G54="Commercial",'Parade Entries'!M54,"")</f>
        <v>8</v>
      </c>
      <c r="L53" s="156" t="str">
        <f>IF('Parade Entries'!$G54="Commercial",'Parade Entries'!N54,"")</f>
        <v>1 Pirate Ship</v>
      </c>
      <c r="M53" s="156">
        <f>IF('Parade Entries'!$G54="Commercial",'Parade Entries'!O54,"")</f>
        <v>0</v>
      </c>
      <c r="N53" s="156" t="str">
        <f>IF('Parade Entries'!$G54="Commercial",'Parade Entries'!P54,"")</f>
        <v>Yes</v>
      </c>
      <c r="O53" s="156">
        <f>IF('Parade Entries'!$G54="Commercial",'Parade Entries'!Q54,"")</f>
        <v>1</v>
      </c>
      <c r="P53" s="156">
        <f>IF('Parade Entries'!$G54="Commercial",'Parade Entries'!R54,"")</f>
        <v>0</v>
      </c>
      <c r="Q53" s="156" t="str">
        <f>IF('Parade Entries'!$G54="Commercial",'Parade Entries'!S54,"")</f>
        <v>1 Pirate Ship</v>
      </c>
      <c r="R53" s="156" t="str">
        <f>IF('Parade Entries'!$G54="Commercial",'Parade Entries'!T54,"")</f>
        <v>Online - Stripe</v>
      </c>
      <c r="S53" s="271">
        <f>IF('Parade Entries'!$G54="Commercial",'Parade Entries'!U54,"")</f>
        <v>300</v>
      </c>
      <c r="T53" s="271">
        <f>IF('Parade Entries'!$G54="Commercial",'Parade Entries'!W54,"")</f>
        <v>282</v>
      </c>
      <c r="U53" s="271">
        <f>IF('Parade Entries'!$G54="Commercial",'Parade Entries'!X54,"")</f>
        <v>0</v>
      </c>
      <c r="V53" s="271">
        <f>IF('Parade Entries'!$G54="Commercial",'Parade Entries'!V54,"")</f>
        <v>9</v>
      </c>
      <c r="W53" s="272">
        <f>IF('Parade Entries'!$G54="Commercial",'Parade Entries'!Z54/100,"")</f>
        <v>0.09</v>
      </c>
      <c r="X53" s="271">
        <f>IF('Parade Entries'!$G54="Commercial",'Parade Entries'!AB54,"")</f>
        <v>18</v>
      </c>
      <c r="Y53" s="272">
        <f>IF('Parade Entries'!$G54="Commercial",'Parade Entries'!AA54,"")</f>
        <v>0.03</v>
      </c>
      <c r="Z53" s="271">
        <f>IF('Parade Entries'!$G54="Commercial",'Parade Entries'!AB54,"")</f>
        <v>18</v>
      </c>
      <c r="AA53" s="272">
        <f>IF('Parade Entries'!$G54="Commercial",'Parade Entries'!AC54,"")</f>
        <v>0.06</v>
      </c>
      <c r="AB53" s="271" t="str">
        <f>IF('Parade Entries'!$G54="Commercial",'Parade Entries'!AD54,"")</f>
        <v>Olivia Knight</v>
      </c>
      <c r="AC53" s="271" t="str">
        <f>IF('Parade Entries'!$G54="Commercial",'Parade Entries'!AE54,"")</f>
        <v>New Site</v>
      </c>
      <c r="AD53" s="271" t="str">
        <f>IF('Parade Entries'!$G54="Commercial",'Parade Entries'!AF54,"")</f>
        <v/>
      </c>
    </row>
    <row r="54" spans="2:30" ht="18" x14ac:dyDescent="0.25">
      <c r="B54" s="156" t="str">
        <f>IF('Parade Entries'!G55="Commercial",'Parade Entries'!B55,"")</f>
        <v>Knob Hill Landscape Company</v>
      </c>
      <c r="C54" s="233">
        <f>IF('Parade Entries'!$G55="Commercial",'Parade Entries'!E55,"")</f>
        <v>46047</v>
      </c>
      <c r="D54" s="156" t="str">
        <f>IF('Parade Entries'!$G55="Commercial",'Parade Entries'!F55,"")</f>
        <v>Paid</v>
      </c>
      <c r="E54" s="156" t="str">
        <f>IF('Parade Entries'!$G55="Commercial",'Parade Entries'!G55,"")</f>
        <v>Commercial</v>
      </c>
      <c r="F54" s="156" t="str">
        <f>IF('Parade Entries'!$G55="Commercial",'Parade Entries'!H55,"")</f>
        <v>Landon</v>
      </c>
      <c r="G54" s="156" t="str">
        <f>IF('Parade Entries'!$G55="Commercial",'Parade Entries'!I55,"")</f>
        <v>Kirby</v>
      </c>
      <c r="H54" s="156" t="str">
        <f>IF('Parade Entries'!$G55="Commercial",'Parade Entries'!J55,"")</f>
        <v>landon@knobhilllandscape.com</v>
      </c>
      <c r="I54" s="156">
        <f>IF('Parade Entries'!$G55="Commercial",'Parade Entries'!K55,"")</f>
        <v>2176382949</v>
      </c>
      <c r="J54" s="156" t="str">
        <f>IF('Parade Entries'!$G55="Commercial",'Parade Entries'!L55,"")</f>
        <v>Established in 2011, Knob Hill Landscape Company is owned by lifelong
Menard County residents Landon and Jamie Kirby.
-Knob Hill Landscape Company is a 6 time National Award-winning landscape design
and pool construction company specializing in turn-key outdoor living
projects.
-At Knob Hill, our clients are the heart and soul of our company. We strive to build
long-lasting relationships with transparency, honesty, and the fact that we
build a bigger family with every project.
-Knob Hill Landscape Company, A Visionary Approach to Outdoor
Design.
-Follow us on all the social medias and http://www.knobhilllandscape.com</v>
      </c>
      <c r="K54" s="156">
        <f>IF('Parade Entries'!$G55="Commercial",'Parade Entries'!M55,"")</f>
        <v>50</v>
      </c>
      <c r="L54" s="156" t="str">
        <f>IF('Parade Entries'!$G55="Commercial",'Parade Entries'!N55,"")</f>
        <v>Lots of text in Narrative</v>
      </c>
      <c r="M54" s="156" t="str">
        <f>IF('Parade Entries'!$G55="Commercial",'Parade Entries'!O55,"")</f>
        <v>No</v>
      </c>
      <c r="N54" s="156" t="str">
        <f>IF('Parade Entries'!$G55="Commercial",'Parade Entries'!P55,"")</f>
        <v>No</v>
      </c>
      <c r="O54" s="156">
        <f>IF('Parade Entries'!$G55="Commercial",'Parade Entries'!Q55,"")</f>
        <v>2</v>
      </c>
      <c r="P54" s="156">
        <f>IF('Parade Entries'!$G55="Commercial",'Parade Entries'!R55,"")</f>
        <v>2</v>
      </c>
      <c r="Q54" s="156" t="str">
        <f>IF('Parade Entries'!$G55="Commercial",'Parade Entries'!S55,"")</f>
        <v>Flatbed truck and trailer x 2 (approx. 90' total length)</v>
      </c>
      <c r="R54" s="156" t="str">
        <f>IF('Parade Entries'!$G55="Commercial",'Parade Entries'!T55,"")</f>
        <v>Check</v>
      </c>
      <c r="S54" s="271">
        <f>IF('Parade Entries'!$G55="Commercial",'Parade Entries'!U55,"")</f>
        <v>350</v>
      </c>
      <c r="T54" s="271">
        <f>IF('Parade Entries'!$G55="Commercial",'Parade Entries'!W55,"")</f>
        <v>350</v>
      </c>
      <c r="U54" s="271">
        <f>IF('Parade Entries'!$G55="Commercial",'Parade Entries'!X55,"")</f>
        <v>0</v>
      </c>
      <c r="V54" s="271">
        <f>IF('Parade Entries'!$G55="Commercial",'Parade Entries'!V55,"")</f>
        <v>0</v>
      </c>
      <c r="W54" s="272">
        <f>IF('Parade Entries'!$G55="Commercial",'Parade Entries'!Z55/100,"")</f>
        <v>0</v>
      </c>
      <c r="X54" s="271">
        <f>IF('Parade Entries'!$G55="Commercial",'Parade Entries'!AB55,"")</f>
        <v>0</v>
      </c>
      <c r="Y54" s="272" t="str">
        <f>IF('Parade Entries'!$G55="Commercial",'Parade Entries'!AA55,"")</f>
        <v/>
      </c>
      <c r="Z54" s="271">
        <f>IF('Parade Entries'!$G55="Commercial",'Parade Entries'!AB55,"")</f>
        <v>0</v>
      </c>
      <c r="AA54" s="272">
        <f>IF('Parade Entries'!$G55="Commercial",'Parade Entries'!AC55,"")</f>
        <v>0</v>
      </c>
      <c r="AB54" s="271" t="str">
        <f>IF('Parade Entries'!$G55="Commercial",'Parade Entries'!AD55,"")</f>
        <v>Landon Kirby</v>
      </c>
      <c r="AC54" s="271" t="str">
        <f>IF('Parade Entries'!$G55="Commercial",'Parade Entries'!AE55,"")</f>
        <v>New Site</v>
      </c>
      <c r="AD54" s="271">
        <f>IF('Parade Entries'!$G55="Commercial",'Parade Entries'!AF55,"")</f>
        <v>350</v>
      </c>
    </row>
    <row r="55" spans="2:30" ht="18" x14ac:dyDescent="0.25">
      <c r="B55" s="156" t="str">
        <f>IF('Parade Entries'!G56="Commercial",'Parade Entries'!B56,"")</f>
        <v>TROXELL Insurance-Protect your Pot of Gold !</v>
      </c>
      <c r="C55" s="233">
        <f>IF('Parade Entries'!$G56="Commercial",'Parade Entries'!E56,"")</f>
        <v>46048</v>
      </c>
      <c r="D55" s="156" t="str">
        <f>IF('Parade Entries'!$G56="Commercial",'Parade Entries'!F56,"")</f>
        <v>Paid</v>
      </c>
      <c r="E55" s="156" t="str">
        <f>IF('Parade Entries'!$G56="Commercial",'Parade Entries'!G56,"")</f>
        <v>Commercial</v>
      </c>
      <c r="F55" s="156" t="str">
        <f>IF('Parade Entries'!$G56="Commercial",'Parade Entries'!H56,"")</f>
        <v>Kristi</v>
      </c>
      <c r="G55" s="156" t="str">
        <f>IF('Parade Entries'!$G56="Commercial",'Parade Entries'!I56,"")</f>
        <v>Lanzotti</v>
      </c>
      <c r="H55" s="156" t="str">
        <f>IF('Parade Entries'!$G56="Commercial",'Parade Entries'!J56,"")</f>
        <v>klanzotti@troxellins.com</v>
      </c>
      <c r="I55" s="156">
        <f>IF('Parade Entries'!$G56="Commercial",'Parade Entries'!K56,"")</f>
        <v>2175287533</v>
      </c>
      <c r="J55" s="156" t="str">
        <f>IF('Parade Entries'!$G56="Commercial",'Parade Entries'!L56,"")</f>
        <v>Coming up the Avenue is Team Troxell (or whatever you say for that part)
You can count on locally owned TROXELL Insurance to protect your Pot of Gold! Team Troxell focuses on deep-rooted relationships within our community, and they continuously strive to educate, advocate, and protect their clients.</v>
      </c>
      <c r="K55" s="156">
        <f>IF('Parade Entries'!$G56="Commercial",'Parade Entries'!M56,"")</f>
        <v>35</v>
      </c>
      <c r="L55" s="156" t="str">
        <f>IF('Parade Entries'!$G56="Commercial",'Parade Entries'!N56,"")</f>
        <v>No Notes</v>
      </c>
      <c r="M55" s="156" t="str">
        <f>IF('Parade Entries'!$G56="Commercial",'Parade Entries'!O56,"")</f>
        <v>No</v>
      </c>
      <c r="N55" s="156" t="str">
        <f>IF('Parade Entries'!$G56="Commercial",'Parade Entries'!P56,"")</f>
        <v>No</v>
      </c>
      <c r="O55" s="156">
        <f>IF('Parade Entries'!$G56="Commercial",'Parade Entries'!Q56,"")</f>
        <v>1</v>
      </c>
      <c r="P55" s="156">
        <f>IF('Parade Entries'!$G56="Commercial",'Parade Entries'!R56,"")</f>
        <v>1</v>
      </c>
      <c r="Q55" s="156" t="str">
        <f>IF('Parade Entries'!$G56="Commercial",'Parade Entries'!S56,"")</f>
        <v>Full sized Truck and Trailer</v>
      </c>
      <c r="R55" s="156" t="str">
        <f>IF('Parade Entries'!$G56="Commercial",'Parade Entries'!T56,"")</f>
        <v>Online - Stripe</v>
      </c>
      <c r="S55" s="271">
        <f>IF('Parade Entries'!$G56="Commercial",'Parade Entries'!U56,"")</f>
        <v>300</v>
      </c>
      <c r="T55" s="271">
        <f>IF('Parade Entries'!$G56="Commercial",'Parade Entries'!W56,"")</f>
        <v>282</v>
      </c>
      <c r="U55" s="271">
        <f>IF('Parade Entries'!$G56="Commercial",'Parade Entries'!X56,"")</f>
        <v>0</v>
      </c>
      <c r="V55" s="271">
        <f>IF('Parade Entries'!$G56="Commercial",'Parade Entries'!V56,"")</f>
        <v>9</v>
      </c>
      <c r="W55" s="272">
        <f>IF('Parade Entries'!$G56="Commercial",'Parade Entries'!Z56/100,"")</f>
        <v>0.09</v>
      </c>
      <c r="X55" s="271">
        <f>IF('Parade Entries'!$G56="Commercial",'Parade Entries'!AB56,"")</f>
        <v>18</v>
      </c>
      <c r="Y55" s="272">
        <f>IF('Parade Entries'!$G56="Commercial",'Parade Entries'!AA56,"")</f>
        <v>0.03</v>
      </c>
      <c r="Z55" s="271">
        <f>IF('Parade Entries'!$G56="Commercial",'Parade Entries'!AB56,"")</f>
        <v>18</v>
      </c>
      <c r="AA55" s="272">
        <f>IF('Parade Entries'!$G56="Commercial",'Parade Entries'!AC56,"")</f>
        <v>0.06</v>
      </c>
      <c r="AB55" s="271" t="str">
        <f>IF('Parade Entries'!$G56="Commercial",'Parade Entries'!AD56,"")</f>
        <v>Kristi Lanzotti</v>
      </c>
      <c r="AC55" s="271" t="str">
        <f>IF('Parade Entries'!$G56="Commercial",'Parade Entries'!AE56,"")</f>
        <v>New Site</v>
      </c>
      <c r="AD55" s="271" t="str">
        <f>IF('Parade Entries'!$G56="Commercial",'Parade Entries'!AF56,"")</f>
        <v/>
      </c>
    </row>
    <row r="56" spans="2:30" ht="18" x14ac:dyDescent="0.25">
      <c r="B56" s="156" t="str">
        <f>IF('Parade Entries'!G57="Commercial",'Parade Entries'!B57,"")</f>
        <v/>
      </c>
      <c r="C56" s="233" t="str">
        <f>IF('Parade Entries'!$G57="Commercial",'Parade Entries'!E57,"")</f>
        <v/>
      </c>
      <c r="D56" s="156" t="str">
        <f>IF('Parade Entries'!$G57="Commercial",'Parade Entries'!F57,"")</f>
        <v/>
      </c>
      <c r="E56" s="156" t="str">
        <f>IF('Parade Entries'!$G57="Commercial",'Parade Entries'!G57,"")</f>
        <v/>
      </c>
      <c r="F56" s="156" t="str">
        <f>IF('Parade Entries'!$G57="Commercial",'Parade Entries'!H57,"")</f>
        <v/>
      </c>
      <c r="G56" s="156" t="str">
        <f>IF('Parade Entries'!$G57="Commercial",'Parade Entries'!I57,"")</f>
        <v/>
      </c>
      <c r="H56" s="156" t="str">
        <f>IF('Parade Entries'!$G57="Commercial",'Parade Entries'!J57,"")</f>
        <v/>
      </c>
      <c r="I56" s="156" t="str">
        <f>IF('Parade Entries'!$G57="Commercial",'Parade Entries'!K57,"")</f>
        <v/>
      </c>
      <c r="J56" s="156" t="str">
        <f>IF('Parade Entries'!$G57="Commercial",'Parade Entries'!L57,"")</f>
        <v/>
      </c>
      <c r="K56" s="156" t="str">
        <f>IF('Parade Entries'!$G57="Commercial",'Parade Entries'!M57,"")</f>
        <v/>
      </c>
      <c r="L56" s="156" t="str">
        <f>IF('Parade Entries'!$G57="Commercial",'Parade Entries'!N57,"")</f>
        <v/>
      </c>
      <c r="M56" s="156" t="str">
        <f>IF('Parade Entries'!$G57="Commercial",'Parade Entries'!O57,"")</f>
        <v/>
      </c>
      <c r="N56" s="156" t="str">
        <f>IF('Parade Entries'!$G57="Commercial",'Parade Entries'!P57,"")</f>
        <v/>
      </c>
      <c r="O56" s="156" t="str">
        <f>IF('Parade Entries'!$G57="Commercial",'Parade Entries'!Q57,"")</f>
        <v/>
      </c>
      <c r="P56" s="156" t="str">
        <f>IF('Parade Entries'!$G57="Commercial",'Parade Entries'!R57,"")</f>
        <v/>
      </c>
      <c r="Q56" s="156" t="str">
        <f>IF('Parade Entries'!$G57="Commercial",'Parade Entries'!S57,"")</f>
        <v/>
      </c>
      <c r="R56" s="156" t="str">
        <f>IF('Parade Entries'!$G57="Commercial",'Parade Entries'!T57,"")</f>
        <v/>
      </c>
      <c r="S56" s="271" t="str">
        <f>IF('Parade Entries'!$G57="Commercial",'Parade Entries'!U57,"")</f>
        <v/>
      </c>
      <c r="T56" s="271" t="str">
        <f>IF('Parade Entries'!$G57="Commercial",'Parade Entries'!W57,"")</f>
        <v/>
      </c>
      <c r="U56" s="271" t="str">
        <f>IF('Parade Entries'!$G57="Commercial",'Parade Entries'!X57,"")</f>
        <v/>
      </c>
      <c r="V56" s="271" t="str">
        <f>IF('Parade Entries'!$G57="Commercial",'Parade Entries'!V57,"")</f>
        <v/>
      </c>
      <c r="W56" s="272" t="str">
        <f>IF('Parade Entries'!$G57="Commercial",'Parade Entries'!Z57/100,"")</f>
        <v/>
      </c>
      <c r="X56" s="271" t="str">
        <f>IF('Parade Entries'!$G57="Commercial",'Parade Entries'!AB57,"")</f>
        <v/>
      </c>
      <c r="Y56" s="272" t="str">
        <f>IF('Parade Entries'!$G57="Commercial",'Parade Entries'!AA57,"")</f>
        <v/>
      </c>
      <c r="Z56" s="271" t="str">
        <f>IF('Parade Entries'!$G57="Commercial",'Parade Entries'!AB57,"")</f>
        <v/>
      </c>
      <c r="AA56" s="272" t="str">
        <f>IF('Parade Entries'!$G57="Commercial",'Parade Entries'!AC57,"")</f>
        <v/>
      </c>
      <c r="AB56" s="271" t="str">
        <f>IF('Parade Entries'!$G57="Commercial",'Parade Entries'!AD57,"")</f>
        <v/>
      </c>
      <c r="AC56" s="271" t="str">
        <f>IF('Parade Entries'!$G57="Commercial",'Parade Entries'!AE57,"")</f>
        <v/>
      </c>
      <c r="AD56" s="271" t="str">
        <f>IF('Parade Entries'!$G57="Commercial",'Parade Entries'!AF57,"")</f>
        <v/>
      </c>
    </row>
    <row r="57" spans="2:30" ht="18" x14ac:dyDescent="0.25">
      <c r="B57" s="156" t="str">
        <f>IF('Parade Entries'!G58="Commercial",'Parade Entries'!B58,"")</f>
        <v/>
      </c>
      <c r="C57" s="233" t="str">
        <f>IF('Parade Entries'!$G58="Commercial",'Parade Entries'!E58,"")</f>
        <v/>
      </c>
      <c r="D57" s="156" t="str">
        <f>IF('Parade Entries'!$G58="Commercial",'Parade Entries'!F58,"")</f>
        <v/>
      </c>
      <c r="E57" s="156" t="str">
        <f>IF('Parade Entries'!$G58="Commercial",'Parade Entries'!G58,"")</f>
        <v/>
      </c>
      <c r="F57" s="156" t="str">
        <f>IF('Parade Entries'!$G58="Commercial",'Parade Entries'!H58,"")</f>
        <v/>
      </c>
      <c r="G57" s="156" t="str">
        <f>IF('Parade Entries'!$G58="Commercial",'Parade Entries'!I58,"")</f>
        <v/>
      </c>
      <c r="H57" s="156" t="str">
        <f>IF('Parade Entries'!$G58="Commercial",'Parade Entries'!J58,"")</f>
        <v/>
      </c>
      <c r="I57" s="156" t="str">
        <f>IF('Parade Entries'!$G58="Commercial",'Parade Entries'!K58,"")</f>
        <v/>
      </c>
      <c r="J57" s="156" t="str">
        <f>IF('Parade Entries'!$G58="Commercial",'Parade Entries'!L58,"")</f>
        <v/>
      </c>
      <c r="K57" s="156" t="str">
        <f>IF('Parade Entries'!$G58="Commercial",'Parade Entries'!M58,"")</f>
        <v/>
      </c>
      <c r="L57" s="156" t="str">
        <f>IF('Parade Entries'!$G58="Commercial",'Parade Entries'!N58,"")</f>
        <v/>
      </c>
      <c r="M57" s="156" t="str">
        <f>IF('Parade Entries'!$G58="Commercial",'Parade Entries'!O58,"")</f>
        <v/>
      </c>
      <c r="N57" s="156" t="str">
        <f>IF('Parade Entries'!$G58="Commercial",'Parade Entries'!P58,"")</f>
        <v/>
      </c>
      <c r="O57" s="156" t="str">
        <f>IF('Parade Entries'!$G58="Commercial",'Parade Entries'!Q58,"")</f>
        <v/>
      </c>
      <c r="P57" s="156" t="str">
        <f>IF('Parade Entries'!$G58="Commercial",'Parade Entries'!R58,"")</f>
        <v/>
      </c>
      <c r="Q57" s="156" t="str">
        <f>IF('Parade Entries'!$G58="Commercial",'Parade Entries'!S58,"")</f>
        <v/>
      </c>
      <c r="R57" s="156" t="str">
        <f>IF('Parade Entries'!$G58="Commercial",'Parade Entries'!T58,"")</f>
        <v/>
      </c>
      <c r="S57" s="271" t="str">
        <f>IF('Parade Entries'!$G58="Commercial",'Parade Entries'!U58,"")</f>
        <v/>
      </c>
      <c r="T57" s="271" t="str">
        <f>IF('Parade Entries'!$G58="Commercial",'Parade Entries'!W58,"")</f>
        <v/>
      </c>
      <c r="U57" s="271" t="str">
        <f>IF('Parade Entries'!$G58="Commercial",'Parade Entries'!X58,"")</f>
        <v/>
      </c>
      <c r="V57" s="271" t="str">
        <f>IF('Parade Entries'!$G58="Commercial",'Parade Entries'!V58,"")</f>
        <v/>
      </c>
      <c r="W57" s="272" t="str">
        <f>IF('Parade Entries'!$G58="Commercial",'Parade Entries'!Z58/100,"")</f>
        <v/>
      </c>
      <c r="X57" s="271" t="str">
        <f>IF('Parade Entries'!$G58="Commercial",'Parade Entries'!AB58,"")</f>
        <v/>
      </c>
      <c r="Y57" s="272" t="str">
        <f>IF('Parade Entries'!$G58="Commercial",'Parade Entries'!AA58,"")</f>
        <v/>
      </c>
      <c r="Z57" s="271" t="str">
        <f>IF('Parade Entries'!$G58="Commercial",'Parade Entries'!AB58,"")</f>
        <v/>
      </c>
      <c r="AA57" s="272" t="str">
        <f>IF('Parade Entries'!$G58="Commercial",'Parade Entries'!AC58,"")</f>
        <v/>
      </c>
      <c r="AB57" s="271" t="str">
        <f>IF('Parade Entries'!$G58="Commercial",'Parade Entries'!AD58,"")</f>
        <v/>
      </c>
      <c r="AC57" s="271" t="str">
        <f>IF('Parade Entries'!$G58="Commercial",'Parade Entries'!AE58,"")</f>
        <v/>
      </c>
      <c r="AD57" s="271" t="str">
        <f>IF('Parade Entries'!$G58="Commercial",'Parade Entries'!AF58,"")</f>
        <v/>
      </c>
    </row>
    <row r="58" spans="2:30" ht="18" x14ac:dyDescent="0.25">
      <c r="B58" s="156" t="str">
        <f>IF('Parade Entries'!G59="Commercial",'Parade Entries'!B59,"")</f>
        <v/>
      </c>
      <c r="C58" s="233" t="str">
        <f>IF('Parade Entries'!$G59="Commercial",'Parade Entries'!E59,"")</f>
        <v/>
      </c>
      <c r="D58" s="156" t="str">
        <f>IF('Parade Entries'!$G59="Commercial",'Parade Entries'!F59,"")</f>
        <v/>
      </c>
      <c r="E58" s="156" t="str">
        <f>IF('Parade Entries'!$G59="Commercial",'Parade Entries'!G59,"")</f>
        <v/>
      </c>
      <c r="F58" s="156" t="str">
        <f>IF('Parade Entries'!$G59="Commercial",'Parade Entries'!H59,"")</f>
        <v/>
      </c>
      <c r="G58" s="156" t="str">
        <f>IF('Parade Entries'!$G59="Commercial",'Parade Entries'!I59,"")</f>
        <v/>
      </c>
      <c r="H58" s="156" t="str">
        <f>IF('Parade Entries'!$G59="Commercial",'Parade Entries'!J59,"")</f>
        <v/>
      </c>
      <c r="I58" s="156" t="str">
        <f>IF('Parade Entries'!$G59="Commercial",'Parade Entries'!K59,"")</f>
        <v/>
      </c>
      <c r="J58" s="156" t="str">
        <f>IF('Parade Entries'!$G59="Commercial",'Parade Entries'!L59,"")</f>
        <v/>
      </c>
      <c r="K58" s="156" t="str">
        <f>IF('Parade Entries'!$G59="Commercial",'Parade Entries'!M59,"")</f>
        <v/>
      </c>
      <c r="L58" s="156" t="str">
        <f>IF('Parade Entries'!$G59="Commercial",'Parade Entries'!N59,"")</f>
        <v/>
      </c>
      <c r="M58" s="156" t="str">
        <f>IF('Parade Entries'!$G59="Commercial",'Parade Entries'!O59,"")</f>
        <v/>
      </c>
      <c r="N58" s="156" t="str">
        <f>IF('Parade Entries'!$G59="Commercial",'Parade Entries'!P59,"")</f>
        <v/>
      </c>
      <c r="O58" s="156" t="str">
        <f>IF('Parade Entries'!$G59="Commercial",'Parade Entries'!Q59,"")</f>
        <v/>
      </c>
      <c r="P58" s="156" t="str">
        <f>IF('Parade Entries'!$G59="Commercial",'Parade Entries'!R59,"")</f>
        <v/>
      </c>
      <c r="Q58" s="156" t="str">
        <f>IF('Parade Entries'!$G59="Commercial",'Parade Entries'!S59,"")</f>
        <v/>
      </c>
      <c r="R58" s="156" t="str">
        <f>IF('Parade Entries'!$G59="Commercial",'Parade Entries'!T59,"")</f>
        <v/>
      </c>
      <c r="S58" s="271" t="str">
        <f>IF('Parade Entries'!$G59="Commercial",'Parade Entries'!U59,"")</f>
        <v/>
      </c>
      <c r="T58" s="271" t="str">
        <f>IF('Parade Entries'!$G59="Commercial",'Parade Entries'!W59,"")</f>
        <v/>
      </c>
      <c r="U58" s="271" t="str">
        <f>IF('Parade Entries'!$G59="Commercial",'Parade Entries'!X59,"")</f>
        <v/>
      </c>
      <c r="V58" s="271" t="str">
        <f>IF('Parade Entries'!$G59="Commercial",'Parade Entries'!V59,"")</f>
        <v/>
      </c>
      <c r="W58" s="272" t="str">
        <f>IF('Parade Entries'!$G59="Commercial",'Parade Entries'!Z59/100,"")</f>
        <v/>
      </c>
      <c r="X58" s="271" t="str">
        <f>IF('Parade Entries'!$G59="Commercial",'Parade Entries'!AB59,"")</f>
        <v/>
      </c>
      <c r="Y58" s="272" t="str">
        <f>IF('Parade Entries'!$G59="Commercial",'Parade Entries'!AA59,"")</f>
        <v/>
      </c>
      <c r="Z58" s="271" t="str">
        <f>IF('Parade Entries'!$G59="Commercial",'Parade Entries'!AB59,"")</f>
        <v/>
      </c>
      <c r="AA58" s="272" t="str">
        <f>IF('Parade Entries'!$G59="Commercial",'Parade Entries'!AC59,"")</f>
        <v/>
      </c>
      <c r="AB58" s="271" t="str">
        <f>IF('Parade Entries'!$G59="Commercial",'Parade Entries'!AD59,"")</f>
        <v/>
      </c>
      <c r="AC58" s="271" t="str">
        <f>IF('Parade Entries'!$G59="Commercial",'Parade Entries'!AE59,"")</f>
        <v/>
      </c>
      <c r="AD58" s="271" t="str">
        <f>IF('Parade Entries'!$G59="Commercial",'Parade Entries'!AF59,"")</f>
        <v/>
      </c>
    </row>
    <row r="59" spans="2:30" ht="18" x14ac:dyDescent="0.25">
      <c r="B59" s="156" t="str">
        <f>IF('Parade Entries'!G60="Commercial",'Parade Entries'!B60,"")</f>
        <v/>
      </c>
      <c r="C59" s="233" t="str">
        <f>IF('Parade Entries'!$G60="Commercial",'Parade Entries'!E60,"")</f>
        <v/>
      </c>
      <c r="D59" s="156" t="str">
        <f>IF('Parade Entries'!$G60="Commercial",'Parade Entries'!F60,"")</f>
        <v/>
      </c>
      <c r="E59" s="156" t="str">
        <f>IF('Parade Entries'!$G60="Commercial",'Parade Entries'!G60,"")</f>
        <v/>
      </c>
      <c r="F59" s="156" t="str">
        <f>IF('Parade Entries'!$G60="Commercial",'Parade Entries'!H60,"")</f>
        <v/>
      </c>
      <c r="G59" s="156" t="str">
        <f>IF('Parade Entries'!$G60="Commercial",'Parade Entries'!I60,"")</f>
        <v/>
      </c>
      <c r="H59" s="156" t="str">
        <f>IF('Parade Entries'!$G60="Commercial",'Parade Entries'!J60,"")</f>
        <v/>
      </c>
      <c r="I59" s="156" t="str">
        <f>IF('Parade Entries'!$G60="Commercial",'Parade Entries'!K60,"")</f>
        <v/>
      </c>
      <c r="J59" s="156" t="str">
        <f>IF('Parade Entries'!$G60="Commercial",'Parade Entries'!L60,"")</f>
        <v/>
      </c>
      <c r="K59" s="156" t="str">
        <f>IF('Parade Entries'!$G60="Commercial",'Parade Entries'!M60,"")</f>
        <v/>
      </c>
      <c r="L59" s="156" t="str">
        <f>IF('Parade Entries'!$G60="Commercial",'Parade Entries'!N60,"")</f>
        <v/>
      </c>
      <c r="M59" s="156" t="str">
        <f>IF('Parade Entries'!$G60="Commercial",'Parade Entries'!O60,"")</f>
        <v/>
      </c>
      <c r="N59" s="156" t="str">
        <f>IF('Parade Entries'!$G60="Commercial",'Parade Entries'!P60,"")</f>
        <v/>
      </c>
      <c r="O59" s="156" t="str">
        <f>IF('Parade Entries'!$G60="Commercial",'Parade Entries'!Q60,"")</f>
        <v/>
      </c>
      <c r="P59" s="156" t="str">
        <f>IF('Parade Entries'!$G60="Commercial",'Parade Entries'!R60,"")</f>
        <v/>
      </c>
      <c r="Q59" s="156" t="str">
        <f>IF('Parade Entries'!$G60="Commercial",'Parade Entries'!S60,"")</f>
        <v/>
      </c>
      <c r="R59" s="156" t="str">
        <f>IF('Parade Entries'!$G60="Commercial",'Parade Entries'!T60,"")</f>
        <v/>
      </c>
      <c r="S59" s="271" t="str">
        <f>IF('Parade Entries'!$G60="Commercial",'Parade Entries'!U60,"")</f>
        <v/>
      </c>
      <c r="T59" s="271" t="str">
        <f>IF('Parade Entries'!$G60="Commercial",'Parade Entries'!W60,"")</f>
        <v/>
      </c>
      <c r="U59" s="271" t="str">
        <f>IF('Parade Entries'!$G60="Commercial",'Parade Entries'!X60,"")</f>
        <v/>
      </c>
      <c r="V59" s="271" t="str">
        <f>IF('Parade Entries'!$G60="Commercial",'Parade Entries'!V60,"")</f>
        <v/>
      </c>
      <c r="W59" s="272" t="str">
        <f>IF('Parade Entries'!$G60="Commercial",'Parade Entries'!Z60/100,"")</f>
        <v/>
      </c>
      <c r="X59" s="271" t="str">
        <f>IF('Parade Entries'!$G60="Commercial",'Parade Entries'!AB60,"")</f>
        <v/>
      </c>
      <c r="Y59" s="272" t="str">
        <f>IF('Parade Entries'!$G60="Commercial",'Parade Entries'!AA60,"")</f>
        <v/>
      </c>
      <c r="Z59" s="271" t="str">
        <f>IF('Parade Entries'!$G60="Commercial",'Parade Entries'!AB60,"")</f>
        <v/>
      </c>
      <c r="AA59" s="272" t="str">
        <f>IF('Parade Entries'!$G60="Commercial",'Parade Entries'!AC60,"")</f>
        <v/>
      </c>
      <c r="AB59" s="271" t="str">
        <f>IF('Parade Entries'!$G60="Commercial",'Parade Entries'!AD60,"")</f>
        <v/>
      </c>
      <c r="AC59" s="271" t="str">
        <f>IF('Parade Entries'!$G60="Commercial",'Parade Entries'!AE60,"")</f>
        <v/>
      </c>
      <c r="AD59" s="271" t="str">
        <f>IF('Parade Entries'!$G60="Commercial",'Parade Entries'!AF60,"")</f>
        <v/>
      </c>
    </row>
    <row r="60" spans="2:30" ht="18" x14ac:dyDescent="0.25">
      <c r="B60" s="156" t="str">
        <f>IF('Parade Entries'!G61="Commercial",'Parade Entries'!B61,"")</f>
        <v/>
      </c>
      <c r="C60" s="233" t="str">
        <f>IF('Parade Entries'!$G61="Commercial",'Parade Entries'!E61,"")</f>
        <v/>
      </c>
      <c r="D60" s="156" t="str">
        <f>IF('Parade Entries'!$G61="Commercial",'Parade Entries'!F61,"")</f>
        <v/>
      </c>
      <c r="E60" s="156" t="str">
        <f>IF('Parade Entries'!$G61="Commercial",'Parade Entries'!G61,"")</f>
        <v/>
      </c>
      <c r="F60" s="156" t="str">
        <f>IF('Parade Entries'!$G61="Commercial",'Parade Entries'!H61,"")</f>
        <v/>
      </c>
      <c r="G60" s="156" t="str">
        <f>IF('Parade Entries'!$G61="Commercial",'Parade Entries'!I61,"")</f>
        <v/>
      </c>
      <c r="H60" s="156" t="str">
        <f>IF('Parade Entries'!$G61="Commercial",'Parade Entries'!J61,"")</f>
        <v/>
      </c>
      <c r="I60" s="156" t="str">
        <f>IF('Parade Entries'!$G61="Commercial",'Parade Entries'!K61,"")</f>
        <v/>
      </c>
      <c r="J60" s="156" t="str">
        <f>IF('Parade Entries'!$G61="Commercial",'Parade Entries'!L61,"")</f>
        <v/>
      </c>
      <c r="K60" s="156" t="str">
        <f>IF('Parade Entries'!$G61="Commercial",'Parade Entries'!M61,"")</f>
        <v/>
      </c>
      <c r="L60" s="156" t="str">
        <f>IF('Parade Entries'!$G61="Commercial",'Parade Entries'!N61,"")</f>
        <v/>
      </c>
      <c r="M60" s="156" t="str">
        <f>IF('Parade Entries'!$G61="Commercial",'Parade Entries'!O61,"")</f>
        <v/>
      </c>
      <c r="N60" s="156" t="str">
        <f>IF('Parade Entries'!$G61="Commercial",'Parade Entries'!P61,"")</f>
        <v/>
      </c>
      <c r="O60" s="156" t="str">
        <f>IF('Parade Entries'!$G61="Commercial",'Parade Entries'!Q61,"")</f>
        <v/>
      </c>
      <c r="P60" s="156" t="str">
        <f>IF('Parade Entries'!$G61="Commercial",'Parade Entries'!R61,"")</f>
        <v/>
      </c>
      <c r="Q60" s="156" t="str">
        <f>IF('Parade Entries'!$G61="Commercial",'Parade Entries'!S61,"")</f>
        <v/>
      </c>
      <c r="R60" s="156" t="str">
        <f>IF('Parade Entries'!$G61="Commercial",'Parade Entries'!T61,"")</f>
        <v/>
      </c>
      <c r="S60" s="271" t="str">
        <f>IF('Parade Entries'!$G61="Commercial",'Parade Entries'!U61,"")</f>
        <v/>
      </c>
      <c r="T60" s="271" t="str">
        <f>IF('Parade Entries'!$G61="Commercial",'Parade Entries'!W61,"")</f>
        <v/>
      </c>
      <c r="U60" s="271" t="str">
        <f>IF('Parade Entries'!$G61="Commercial",'Parade Entries'!X61,"")</f>
        <v/>
      </c>
      <c r="V60" s="271" t="str">
        <f>IF('Parade Entries'!$G61="Commercial",'Parade Entries'!V61,"")</f>
        <v/>
      </c>
      <c r="W60" s="272" t="str">
        <f>IF('Parade Entries'!$G61="Commercial",'Parade Entries'!Z61/100,"")</f>
        <v/>
      </c>
      <c r="X60" s="271" t="str">
        <f>IF('Parade Entries'!$G61="Commercial",'Parade Entries'!AB61,"")</f>
        <v/>
      </c>
      <c r="Y60" s="272" t="str">
        <f>IF('Parade Entries'!$G61="Commercial",'Parade Entries'!AA61,"")</f>
        <v/>
      </c>
      <c r="Z60" s="271" t="str">
        <f>IF('Parade Entries'!$G61="Commercial",'Parade Entries'!AB61,"")</f>
        <v/>
      </c>
      <c r="AA60" s="272" t="str">
        <f>IF('Parade Entries'!$G61="Commercial",'Parade Entries'!AC61,"")</f>
        <v/>
      </c>
      <c r="AB60" s="271" t="str">
        <f>IF('Parade Entries'!$G61="Commercial",'Parade Entries'!AD61,"")</f>
        <v/>
      </c>
      <c r="AC60" s="271" t="str">
        <f>IF('Parade Entries'!$G61="Commercial",'Parade Entries'!AE61,"")</f>
        <v/>
      </c>
      <c r="AD60" s="271" t="str">
        <f>IF('Parade Entries'!$G61="Commercial",'Parade Entries'!AF61,"")</f>
        <v/>
      </c>
    </row>
    <row r="61" spans="2:30" ht="18" x14ac:dyDescent="0.25">
      <c r="B61" s="156" t="str">
        <f>IF('Parade Entries'!G62="Commercial",'Parade Entries'!B62,"")</f>
        <v>Riverside Stables</v>
      </c>
      <c r="C61" s="233">
        <f>IF('Parade Entries'!$G62="Commercial",'Parade Entries'!E62,"")</f>
        <v>46053</v>
      </c>
      <c r="D61" s="156" t="str">
        <f>IF('Parade Entries'!$G62="Commercial",'Parade Entries'!F62,"")</f>
        <v>Paid</v>
      </c>
      <c r="E61" s="156" t="str">
        <f>IF('Parade Entries'!$G62="Commercial",'Parade Entries'!G62,"")</f>
        <v>Commercial</v>
      </c>
      <c r="F61" s="156" t="str">
        <f>IF('Parade Entries'!$G62="Commercial",'Parade Entries'!H62,"")</f>
        <v>Lenzy</v>
      </c>
      <c r="G61" s="156" t="str">
        <f>IF('Parade Entries'!$G62="Commercial",'Parade Entries'!I62,"")</f>
        <v>O'Dell</v>
      </c>
      <c r="H61" s="156" t="str">
        <f>IF('Parade Entries'!$G62="Commercial",'Parade Entries'!J62,"")</f>
        <v>lenzy@riversidestable.com</v>
      </c>
      <c r="I61" s="156">
        <f>IF('Parade Entries'!$G62="Commercial",'Parade Entries'!K62,"")</f>
        <v>2179715560</v>
      </c>
      <c r="J61" s="156" t="str">
        <f>IF('Parade Entries'!$G62="Commercial",'Parade Entries'!L62,"")</f>
        <v>offering scenic trail rides for riders of all ages and experience levels. For three generations, Riverside Stables has been a Springfield favorite, best known for its beloved children’s horse day camp, where kids learn horsemanship, confidence, and a lifelong love of horses. In addition to summer camp, Riverside Stables offers riding lessons and hosts private parties and special events. Their horses are truly family — some have called Riverside home for over 30 years. Riverside Stables is honored to share their love of horses and the outdoors with the Springfield community. Our entry is led by two longtime family horses, one 30 years old and another 24-year-old second-generation horse bred and raised at Riverside, accompanied by our first Clydesdale, with additional cherished horses of various sizes following behind. Come ride with us!</v>
      </c>
      <c r="K61" s="156">
        <f>IF('Parade Entries'!$G62="Commercial",'Parade Entries'!M62,"")</f>
        <v>17</v>
      </c>
      <c r="L61" s="156" t="str">
        <f>IF('Parade Entries'!$G62="Commercial",'Parade Entries'!N62,"")</f>
        <v>Need parking space for 3 truck pulling 3 horse trailers.  Music is light, relaxing western/country music playing at a low volume.</v>
      </c>
      <c r="M61" s="156" t="str">
        <f>IF('Parade Entries'!$G62="Commercial",'Parade Entries'!O62,"")</f>
        <v>Yes</v>
      </c>
      <c r="N61" s="156" t="str">
        <f>IF('Parade Entries'!$G62="Commercial",'Parade Entries'!P62,"")</f>
        <v>Yes</v>
      </c>
      <c r="O61" s="156">
        <f>IF('Parade Entries'!$G62="Commercial",'Parade Entries'!Q62,"")</f>
        <v>1</v>
      </c>
      <c r="P61" s="156">
        <f>IF('Parade Entries'!$G62="Commercial",'Parade Entries'!R62,"")</f>
        <v>0</v>
      </c>
      <c r="Q61" s="156" t="str">
        <f>IF('Parade Entries'!$G62="Commercial",'Parade Entries'!S62,"")</f>
        <v>2 walkers carrying a banner in front
9 horses total; 3 horses across in 3 rows down
one walker on each side of horses handing out candy
a golf cart with 4 people to clean up behind horses</v>
      </c>
      <c r="R61" s="156" t="str">
        <f>IF('Parade Entries'!$G62="Commercial",'Parade Entries'!T62,"")</f>
        <v>Online - Stripe</v>
      </c>
      <c r="S61" s="271">
        <f>IF('Parade Entries'!$G62="Commercial",'Parade Entries'!U62,"")</f>
        <v>300</v>
      </c>
      <c r="T61" s="271">
        <f>IF('Parade Entries'!$G62="Commercial",'Parade Entries'!W62,"")</f>
        <v>282</v>
      </c>
      <c r="U61" s="271">
        <f>IF('Parade Entries'!$G62="Commercial",'Parade Entries'!X62,"")</f>
        <v>0</v>
      </c>
      <c r="V61" s="271">
        <f>IF('Parade Entries'!$G62="Commercial",'Parade Entries'!V62,"")</f>
        <v>9</v>
      </c>
      <c r="W61" s="272">
        <f>IF('Parade Entries'!$G62="Commercial",'Parade Entries'!Z62/100,"")</f>
        <v>0.09</v>
      </c>
      <c r="X61" s="271">
        <f>IF('Parade Entries'!$G62="Commercial",'Parade Entries'!AB62,"")</f>
        <v>18</v>
      </c>
      <c r="Y61" s="272">
        <f>IF('Parade Entries'!$G62="Commercial",'Parade Entries'!AA62,"")</f>
        <v>0.03</v>
      </c>
      <c r="Z61" s="271">
        <f>IF('Parade Entries'!$G62="Commercial",'Parade Entries'!AB62,"")</f>
        <v>18</v>
      </c>
      <c r="AA61" s="272">
        <f>IF('Parade Entries'!$G62="Commercial",'Parade Entries'!AC62,"")</f>
        <v>0.06</v>
      </c>
      <c r="AB61" s="271" t="str">
        <f>IF('Parade Entries'!$G62="Commercial",'Parade Entries'!AD62,"")</f>
        <v>Lenzy O'Dell</v>
      </c>
      <c r="AC61" s="271" t="str">
        <f>IF('Parade Entries'!$G62="Commercial",'Parade Entries'!AE62,"")</f>
        <v>New Site</v>
      </c>
      <c r="AD61" s="271" t="str">
        <f>IF('Parade Entries'!$G62="Commercial",'Parade Entries'!AF62,"")</f>
        <v/>
      </c>
    </row>
    <row r="62" spans="2:30" ht="18" x14ac:dyDescent="0.25">
      <c r="B62" s="156" t="str">
        <f>IF('Parade Entries'!G63="Commercial",'Parade Entries'!B63,"")</f>
        <v>Burger Bar with Pinky the Elephant</v>
      </c>
      <c r="C62" s="233">
        <f>IF('Parade Entries'!$G63="Commercial",'Parade Entries'!E63,"")</f>
        <v>46054</v>
      </c>
      <c r="D62" s="156" t="str">
        <f>IF('Parade Entries'!$G63="Commercial",'Parade Entries'!F63,"")</f>
        <v>Paid</v>
      </c>
      <c r="E62" s="156" t="str">
        <f>IF('Parade Entries'!$G63="Commercial",'Parade Entries'!G63,"")</f>
        <v>Commercial</v>
      </c>
      <c r="F62" s="156" t="str">
        <f>IF('Parade Entries'!$G63="Commercial",'Parade Entries'!H63,"")</f>
        <v>Douglas</v>
      </c>
      <c r="G62" s="156" t="str">
        <f>IF('Parade Entries'!$G63="Commercial",'Parade Entries'!I63,"")</f>
        <v>Kent</v>
      </c>
      <c r="H62" s="156" t="str">
        <f>IF('Parade Entries'!$G63="Commercial",'Parade Entries'!J63,"")</f>
        <v>dkent99@msn.com</v>
      </c>
      <c r="I62" s="156">
        <f>IF('Parade Entries'!$G63="Commercial",'Parade Entries'!K63,"")</f>
        <v>2177255161</v>
      </c>
      <c r="J62" s="156" t="str">
        <f>IF('Parade Entries'!$G63="Commercial",'Parade Entries'!L63,"")</f>
        <v>under separate cover</v>
      </c>
      <c r="K62" s="156">
        <f>IF('Parade Entries'!$G63="Commercial",'Parade Entries'!M63,"")</f>
        <v>10</v>
      </c>
      <c r="L62" s="156">
        <f>IF('Parade Entries'!$G63="Commercial",'Parade Entries'!N63,"")</f>
        <v>0</v>
      </c>
      <c r="M62" s="156" t="str">
        <f>IF('Parade Entries'!$G63="Commercial",'Parade Entries'!O63,"")</f>
        <v>No</v>
      </c>
      <c r="N62" s="156" t="str">
        <f>IF('Parade Entries'!$G63="Commercial",'Parade Entries'!P63,"")</f>
        <v>No</v>
      </c>
      <c r="O62" s="156">
        <f>IF('Parade Entries'!$G63="Commercial",'Parade Entries'!Q63,"")</f>
        <v>1</v>
      </c>
      <c r="P62" s="156">
        <f>IF('Parade Entries'!$G63="Commercial",'Parade Entries'!R63,"")</f>
        <v>1</v>
      </c>
      <c r="Q62" s="156" t="str">
        <f>IF('Parade Entries'!$G63="Commercial",'Parade Entries'!S63,"")</f>
        <v>Pink Elephant and Truck</v>
      </c>
      <c r="R62" s="156" t="str">
        <f>IF('Parade Entries'!$G63="Commercial",'Parade Entries'!T63,"")</f>
        <v>Online - Stripe</v>
      </c>
      <c r="S62" s="271">
        <f>IF('Parade Entries'!$G63="Commercial",'Parade Entries'!U63,"")</f>
        <v>300</v>
      </c>
      <c r="T62" s="271">
        <f>IF('Parade Entries'!$G63="Commercial",'Parade Entries'!W63,"")</f>
        <v>282</v>
      </c>
      <c r="U62" s="271">
        <f>IF('Parade Entries'!$G63="Commercial",'Parade Entries'!X63,"")</f>
        <v>0</v>
      </c>
      <c r="V62" s="271">
        <f>IF('Parade Entries'!$G63="Commercial",'Parade Entries'!V63,"")</f>
        <v>9</v>
      </c>
      <c r="W62" s="272">
        <f>IF('Parade Entries'!$G63="Commercial",'Parade Entries'!Z63/100,"")</f>
        <v>0.09</v>
      </c>
      <c r="X62" s="271">
        <f>IF('Parade Entries'!$G63="Commercial",'Parade Entries'!AB63,"")</f>
        <v>18</v>
      </c>
      <c r="Y62" s="272">
        <f>IF('Parade Entries'!$G63="Commercial",'Parade Entries'!AA63,"")</f>
        <v>0.03</v>
      </c>
      <c r="Z62" s="271">
        <f>IF('Parade Entries'!$G63="Commercial",'Parade Entries'!AB63,"")</f>
        <v>18</v>
      </c>
      <c r="AA62" s="272">
        <f>IF('Parade Entries'!$G63="Commercial",'Parade Entries'!AC63,"")</f>
        <v>0.06</v>
      </c>
      <c r="AB62" s="271" t="str">
        <f>IF('Parade Entries'!$G63="Commercial",'Parade Entries'!AD63,"")</f>
        <v>Douglas Kent</v>
      </c>
      <c r="AC62" s="271" t="str">
        <f>IF('Parade Entries'!$G63="Commercial",'Parade Entries'!AE63,"")</f>
        <v>New Site</v>
      </c>
      <c r="AD62" s="271" t="str">
        <f>IF('Parade Entries'!$G63="Commercial",'Parade Entries'!AF63,"")</f>
        <v/>
      </c>
    </row>
    <row r="63" spans="2:30" ht="18" x14ac:dyDescent="0.25">
      <c r="B63" s="156" t="str">
        <f>IF('Parade Entries'!G64="Commercial",'Parade Entries'!B64,"")</f>
        <v>Mel-O-Cream Donuts</v>
      </c>
      <c r="C63" s="233">
        <f>IF('Parade Entries'!$G64="Commercial",'Parade Entries'!E64,"")</f>
        <v>46055</v>
      </c>
      <c r="D63" s="156" t="str">
        <f>IF('Parade Entries'!$G64="Commercial",'Parade Entries'!F64,"")</f>
        <v>Paid</v>
      </c>
      <c r="E63" s="156" t="str">
        <f>IF('Parade Entries'!$G64="Commercial",'Parade Entries'!G64,"")</f>
        <v>Commercial</v>
      </c>
      <c r="F63" s="156" t="str">
        <f>IF('Parade Entries'!$G64="Commercial",'Parade Entries'!H64,"")</f>
        <v>Amanda</v>
      </c>
      <c r="G63" s="156" t="str">
        <f>IF('Parade Entries'!$G64="Commercial",'Parade Entries'!I64,"")</f>
        <v>Crossland</v>
      </c>
      <c r="H63" s="156" t="str">
        <f>IF('Parade Entries'!$G64="Commercial",'Parade Entries'!J64,"")</f>
        <v>melocreamspringfield@gmail.com</v>
      </c>
      <c r="I63" s="156">
        <f>IF('Parade Entries'!$G64="Commercial",'Parade Entries'!K64,"")</f>
        <v>2175444644</v>
      </c>
      <c r="J63" s="156" t="str">
        <f>IF('Parade Entries'!$G64="Commercial",'Parade Entries'!L64,"")</f>
        <v>Since 1932 Mel-O-Cream donuts has been serving Springfield's favorite donuts. Visit one of their 5 stores for a sweet treat or premium coffee. The Yucan Drive store (off of West Wabash) and the South 6th Street stores are now open till 6PM Sunday thru Wednesday with an expanded menu that includes Super Premium Ice Cream and sandwiches.</v>
      </c>
      <c r="K63" s="156">
        <f>IF('Parade Entries'!$G64="Commercial",'Parade Entries'!M64,"")</f>
        <v>10</v>
      </c>
      <c r="L63" s="156">
        <f>IF('Parade Entries'!$G64="Commercial",'Parade Entries'!N64,"")</f>
        <v>0</v>
      </c>
      <c r="M63" s="156" t="str">
        <f>IF('Parade Entries'!$G64="Commercial",'Parade Entries'!O64,"")</f>
        <v>No</v>
      </c>
      <c r="N63" s="156" t="str">
        <f>IF('Parade Entries'!$G64="Commercial",'Parade Entries'!P64,"")</f>
        <v>No</v>
      </c>
      <c r="O63" s="156">
        <f>IF('Parade Entries'!$G64="Commercial",'Parade Entries'!Q64,"")</f>
        <v>1</v>
      </c>
      <c r="P63" s="156">
        <f>IF('Parade Entries'!$G64="Commercial",'Parade Entries'!R64,"")</f>
        <v>0</v>
      </c>
      <c r="Q63" s="156" t="str">
        <f>IF('Parade Entries'!$G64="Commercial",'Parade Entries'!S64,"")</f>
        <v>Delivery Van</v>
      </c>
      <c r="R63" s="156" t="str">
        <f>IF('Parade Entries'!$G64="Commercial",'Parade Entries'!T64,"")</f>
        <v>Online - Stripe</v>
      </c>
      <c r="S63" s="271">
        <f>IF('Parade Entries'!$G64="Commercial",'Parade Entries'!U64,"")</f>
        <v>300</v>
      </c>
      <c r="T63" s="271">
        <f>IF('Parade Entries'!$G64="Commercial",'Parade Entries'!W64,"")</f>
        <v>282</v>
      </c>
      <c r="U63" s="271">
        <f>IF('Parade Entries'!$G64="Commercial",'Parade Entries'!X64,"")</f>
        <v>0</v>
      </c>
      <c r="V63" s="271">
        <f>IF('Parade Entries'!$G64="Commercial",'Parade Entries'!V64,"")</f>
        <v>9</v>
      </c>
      <c r="W63" s="272">
        <f>IF('Parade Entries'!$G64="Commercial",'Parade Entries'!Z64/100,"")</f>
        <v>0.09</v>
      </c>
      <c r="X63" s="271">
        <f>IF('Parade Entries'!$G64="Commercial",'Parade Entries'!AB64,"")</f>
        <v>18</v>
      </c>
      <c r="Y63" s="272">
        <f>IF('Parade Entries'!$G64="Commercial",'Parade Entries'!AA64,"")</f>
        <v>0.03</v>
      </c>
      <c r="Z63" s="271">
        <f>IF('Parade Entries'!$G64="Commercial",'Parade Entries'!AB64,"")</f>
        <v>18</v>
      </c>
      <c r="AA63" s="272">
        <f>IF('Parade Entries'!$G64="Commercial",'Parade Entries'!AC64,"")</f>
        <v>0.06</v>
      </c>
      <c r="AB63" s="271" t="str">
        <f>IF('Parade Entries'!$G64="Commercial",'Parade Entries'!AD64,"")</f>
        <v>Amanda Crossland</v>
      </c>
      <c r="AC63" s="271" t="str">
        <f>IF('Parade Entries'!$G64="Commercial",'Parade Entries'!AE64,"")</f>
        <v>New Site</v>
      </c>
      <c r="AD63" s="271" t="str">
        <f>IF('Parade Entries'!$G64="Commercial",'Parade Entries'!AF64,"")</f>
        <v/>
      </c>
    </row>
    <row r="64" spans="2:30" ht="18" x14ac:dyDescent="0.25">
      <c r="B64" s="156" t="str">
        <f>IF('Parade Entries'!G65="Commercial",'Parade Entries'!B65,"")</f>
        <v/>
      </c>
      <c r="C64" s="233" t="str">
        <f>IF('Parade Entries'!$G65="Commercial",'Parade Entries'!E65,"")</f>
        <v/>
      </c>
      <c r="D64" s="156" t="str">
        <f>IF('Parade Entries'!$G65="Commercial",'Parade Entries'!F65,"")</f>
        <v/>
      </c>
      <c r="E64" s="156" t="str">
        <f>IF('Parade Entries'!$G65="Commercial",'Parade Entries'!G65,"")</f>
        <v/>
      </c>
      <c r="F64" s="156" t="str">
        <f>IF('Parade Entries'!$G65="Commercial",'Parade Entries'!H65,"")</f>
        <v/>
      </c>
      <c r="G64" s="156" t="str">
        <f>IF('Parade Entries'!$G65="Commercial",'Parade Entries'!I65,"")</f>
        <v/>
      </c>
      <c r="H64" s="156" t="str">
        <f>IF('Parade Entries'!$G65="Commercial",'Parade Entries'!J65,"")</f>
        <v/>
      </c>
      <c r="I64" s="156" t="str">
        <f>IF('Parade Entries'!$G65="Commercial",'Parade Entries'!K65,"")</f>
        <v/>
      </c>
      <c r="J64" s="156" t="str">
        <f>IF('Parade Entries'!$G65="Commercial",'Parade Entries'!L65,"")</f>
        <v/>
      </c>
      <c r="K64" s="156" t="str">
        <f>IF('Parade Entries'!$G65="Commercial",'Parade Entries'!M65,"")</f>
        <v/>
      </c>
      <c r="L64" s="156" t="str">
        <f>IF('Parade Entries'!$G65="Commercial",'Parade Entries'!N65,"")</f>
        <v/>
      </c>
      <c r="M64" s="156" t="str">
        <f>IF('Parade Entries'!$G65="Commercial",'Parade Entries'!O65,"")</f>
        <v/>
      </c>
      <c r="N64" s="156" t="str">
        <f>IF('Parade Entries'!$G65="Commercial",'Parade Entries'!P65,"")</f>
        <v/>
      </c>
      <c r="O64" s="156" t="str">
        <f>IF('Parade Entries'!$G65="Commercial",'Parade Entries'!Q65,"")</f>
        <v/>
      </c>
      <c r="P64" s="156" t="str">
        <f>IF('Parade Entries'!$G65="Commercial",'Parade Entries'!R65,"")</f>
        <v/>
      </c>
      <c r="Q64" s="156" t="str">
        <f>IF('Parade Entries'!$G65="Commercial",'Parade Entries'!S65,"")</f>
        <v/>
      </c>
      <c r="R64" s="156" t="str">
        <f>IF('Parade Entries'!$G65="Commercial",'Parade Entries'!T65,"")</f>
        <v/>
      </c>
      <c r="S64" s="271" t="str">
        <f>IF('Parade Entries'!$G65="Commercial",'Parade Entries'!U65,"")</f>
        <v/>
      </c>
      <c r="T64" s="271" t="str">
        <f>IF('Parade Entries'!$G65="Commercial",'Parade Entries'!W65,"")</f>
        <v/>
      </c>
      <c r="U64" s="271" t="str">
        <f>IF('Parade Entries'!$G65="Commercial",'Parade Entries'!X65,"")</f>
        <v/>
      </c>
      <c r="V64" s="271" t="str">
        <f>IF('Parade Entries'!$G65="Commercial",'Parade Entries'!V65,"")</f>
        <v/>
      </c>
      <c r="W64" s="272" t="str">
        <f>IF('Parade Entries'!$G65="Commercial",'Parade Entries'!Z65/100,"")</f>
        <v/>
      </c>
      <c r="X64" s="271" t="str">
        <f>IF('Parade Entries'!$G65="Commercial",'Parade Entries'!AB65,"")</f>
        <v/>
      </c>
      <c r="Y64" s="272" t="str">
        <f>IF('Parade Entries'!$G65="Commercial",'Parade Entries'!AA65,"")</f>
        <v/>
      </c>
      <c r="Z64" s="271" t="str">
        <f>IF('Parade Entries'!$G65="Commercial",'Parade Entries'!AB65,"")</f>
        <v/>
      </c>
      <c r="AA64" s="272" t="str">
        <f>IF('Parade Entries'!$G65="Commercial",'Parade Entries'!AC65,"")</f>
        <v/>
      </c>
      <c r="AB64" s="271" t="str">
        <f>IF('Parade Entries'!$G65="Commercial",'Parade Entries'!AD65,"")</f>
        <v/>
      </c>
      <c r="AC64" s="271" t="str">
        <f>IF('Parade Entries'!$G65="Commercial",'Parade Entries'!AE65,"")</f>
        <v/>
      </c>
      <c r="AD64" s="271" t="str">
        <f>IF('Parade Entries'!$G65="Commercial",'Parade Entries'!AF65,"")</f>
        <v/>
      </c>
    </row>
    <row r="65" spans="2:30" ht="18" x14ac:dyDescent="0.25">
      <c r="B65" s="156" t="str">
        <f>IF('Parade Entries'!G66="Commercial",'Parade Entries'!B66,"")</f>
        <v/>
      </c>
      <c r="C65" s="233" t="str">
        <f>IF('Parade Entries'!$G66="Commercial",'Parade Entries'!E66,"")</f>
        <v/>
      </c>
      <c r="D65" s="156" t="str">
        <f>IF('Parade Entries'!$G66="Commercial",'Parade Entries'!F66,"")</f>
        <v/>
      </c>
      <c r="E65" s="156" t="str">
        <f>IF('Parade Entries'!$G66="Commercial",'Parade Entries'!G66,"")</f>
        <v/>
      </c>
      <c r="F65" s="156" t="str">
        <f>IF('Parade Entries'!$G66="Commercial",'Parade Entries'!H66,"")</f>
        <v/>
      </c>
      <c r="G65" s="156" t="str">
        <f>IF('Parade Entries'!$G66="Commercial",'Parade Entries'!I66,"")</f>
        <v/>
      </c>
      <c r="H65" s="156" t="str">
        <f>IF('Parade Entries'!$G66="Commercial",'Parade Entries'!J66,"")</f>
        <v/>
      </c>
      <c r="I65" s="156" t="str">
        <f>IF('Parade Entries'!$G66="Commercial",'Parade Entries'!K66,"")</f>
        <v/>
      </c>
      <c r="J65" s="156" t="str">
        <f>IF('Parade Entries'!$G66="Commercial",'Parade Entries'!L66,"")</f>
        <v/>
      </c>
      <c r="K65" s="156" t="str">
        <f>IF('Parade Entries'!$G66="Commercial",'Parade Entries'!M66,"")</f>
        <v/>
      </c>
      <c r="L65" s="156" t="str">
        <f>IF('Parade Entries'!$G66="Commercial",'Parade Entries'!N66,"")</f>
        <v/>
      </c>
      <c r="M65" s="156" t="str">
        <f>IF('Parade Entries'!$G66="Commercial",'Parade Entries'!O66,"")</f>
        <v/>
      </c>
      <c r="N65" s="156" t="str">
        <f>IF('Parade Entries'!$G66="Commercial",'Parade Entries'!P66,"")</f>
        <v/>
      </c>
      <c r="O65" s="156" t="str">
        <f>IF('Parade Entries'!$G66="Commercial",'Parade Entries'!Q66,"")</f>
        <v/>
      </c>
      <c r="P65" s="156" t="str">
        <f>IF('Parade Entries'!$G66="Commercial",'Parade Entries'!R66,"")</f>
        <v/>
      </c>
      <c r="Q65" s="156" t="str">
        <f>IF('Parade Entries'!$G66="Commercial",'Parade Entries'!S66,"")</f>
        <v/>
      </c>
      <c r="R65" s="156" t="str">
        <f>IF('Parade Entries'!$G66="Commercial",'Parade Entries'!T66,"")</f>
        <v/>
      </c>
      <c r="S65" s="271" t="str">
        <f>IF('Parade Entries'!$G66="Commercial",'Parade Entries'!U66,"")</f>
        <v/>
      </c>
      <c r="T65" s="271" t="str">
        <f>IF('Parade Entries'!$G66="Commercial",'Parade Entries'!W66,"")</f>
        <v/>
      </c>
      <c r="U65" s="271" t="str">
        <f>IF('Parade Entries'!$G66="Commercial",'Parade Entries'!X66,"")</f>
        <v/>
      </c>
      <c r="V65" s="271" t="str">
        <f>IF('Parade Entries'!$G66="Commercial",'Parade Entries'!V66,"")</f>
        <v/>
      </c>
      <c r="W65" s="272" t="str">
        <f>IF('Parade Entries'!$G66="Commercial",'Parade Entries'!Z66/100,"")</f>
        <v/>
      </c>
      <c r="X65" s="271" t="str">
        <f>IF('Parade Entries'!$G66="Commercial",'Parade Entries'!AB66,"")</f>
        <v/>
      </c>
      <c r="Y65" s="272" t="str">
        <f>IF('Parade Entries'!$G66="Commercial",'Parade Entries'!AA66,"")</f>
        <v/>
      </c>
      <c r="Z65" s="271" t="str">
        <f>IF('Parade Entries'!$G66="Commercial",'Parade Entries'!AB66,"")</f>
        <v/>
      </c>
      <c r="AA65" s="272" t="str">
        <f>IF('Parade Entries'!$G66="Commercial",'Parade Entries'!AC66,"")</f>
        <v/>
      </c>
      <c r="AB65" s="271" t="str">
        <f>IF('Parade Entries'!$G66="Commercial",'Parade Entries'!AD66,"")</f>
        <v/>
      </c>
      <c r="AC65" s="271" t="str">
        <f>IF('Parade Entries'!$G66="Commercial",'Parade Entries'!AE66,"")</f>
        <v/>
      </c>
      <c r="AD65" s="271" t="str">
        <f>IF('Parade Entries'!$G66="Commercial",'Parade Entries'!AF66,"")</f>
        <v/>
      </c>
    </row>
    <row r="66" spans="2:30" ht="18" x14ac:dyDescent="0.25">
      <c r="B66" s="156" t="str">
        <f>IF('Parade Entries'!G67="Commercial",'Parade Entries'!B67,"")</f>
        <v/>
      </c>
      <c r="C66" s="233" t="str">
        <f>IF('Parade Entries'!$G67="Commercial",'Parade Entries'!E67,"")</f>
        <v/>
      </c>
      <c r="D66" s="156" t="str">
        <f>IF('Parade Entries'!$G67="Commercial",'Parade Entries'!F67,"")</f>
        <v/>
      </c>
      <c r="E66" s="156" t="str">
        <f>IF('Parade Entries'!$G67="Commercial",'Parade Entries'!G67,"")</f>
        <v/>
      </c>
      <c r="F66" s="156" t="str">
        <f>IF('Parade Entries'!$G67="Commercial",'Parade Entries'!H67,"")</f>
        <v/>
      </c>
      <c r="G66" s="156" t="str">
        <f>IF('Parade Entries'!$G67="Commercial",'Parade Entries'!I67,"")</f>
        <v/>
      </c>
      <c r="H66" s="156" t="str">
        <f>IF('Parade Entries'!$G67="Commercial",'Parade Entries'!J67,"")</f>
        <v/>
      </c>
      <c r="I66" s="156" t="str">
        <f>IF('Parade Entries'!$G67="Commercial",'Parade Entries'!K67,"")</f>
        <v/>
      </c>
      <c r="J66" s="156" t="str">
        <f>IF('Parade Entries'!$G67="Commercial",'Parade Entries'!L67,"")</f>
        <v/>
      </c>
      <c r="K66" s="156" t="str">
        <f>IF('Parade Entries'!$G67="Commercial",'Parade Entries'!M67,"")</f>
        <v/>
      </c>
      <c r="L66" s="156" t="str">
        <f>IF('Parade Entries'!$G67="Commercial",'Parade Entries'!N67,"")</f>
        <v/>
      </c>
      <c r="M66" s="156" t="str">
        <f>IF('Parade Entries'!$G67="Commercial",'Parade Entries'!O67,"")</f>
        <v/>
      </c>
      <c r="N66" s="156" t="str">
        <f>IF('Parade Entries'!$G67="Commercial",'Parade Entries'!P67,"")</f>
        <v/>
      </c>
      <c r="O66" s="156" t="str">
        <f>IF('Parade Entries'!$G67="Commercial",'Parade Entries'!Q67,"")</f>
        <v/>
      </c>
      <c r="P66" s="156" t="str">
        <f>IF('Parade Entries'!$G67="Commercial",'Parade Entries'!R67,"")</f>
        <v/>
      </c>
      <c r="Q66" s="156" t="str">
        <f>IF('Parade Entries'!$G67="Commercial",'Parade Entries'!S67,"")</f>
        <v/>
      </c>
      <c r="R66" s="156" t="str">
        <f>IF('Parade Entries'!$G67="Commercial",'Parade Entries'!T67,"")</f>
        <v/>
      </c>
      <c r="S66" s="271" t="str">
        <f>IF('Parade Entries'!$G67="Commercial",'Parade Entries'!U67,"")</f>
        <v/>
      </c>
      <c r="T66" s="271" t="str">
        <f>IF('Parade Entries'!$G67="Commercial",'Parade Entries'!W67,"")</f>
        <v/>
      </c>
      <c r="U66" s="271" t="str">
        <f>IF('Parade Entries'!$G67="Commercial",'Parade Entries'!X67,"")</f>
        <v/>
      </c>
      <c r="V66" s="271" t="str">
        <f>IF('Parade Entries'!$G67="Commercial",'Parade Entries'!V67,"")</f>
        <v/>
      </c>
      <c r="W66" s="272" t="str">
        <f>IF('Parade Entries'!$G67="Commercial",'Parade Entries'!Z67/100,"")</f>
        <v/>
      </c>
      <c r="X66" s="271" t="str">
        <f>IF('Parade Entries'!$G67="Commercial",'Parade Entries'!AB67,"")</f>
        <v/>
      </c>
      <c r="Y66" s="272" t="str">
        <f>IF('Parade Entries'!$G67="Commercial",'Parade Entries'!AA67,"")</f>
        <v/>
      </c>
      <c r="Z66" s="271" t="str">
        <f>IF('Parade Entries'!$G67="Commercial",'Parade Entries'!AB67,"")</f>
        <v/>
      </c>
      <c r="AA66" s="272" t="str">
        <f>IF('Parade Entries'!$G67="Commercial",'Parade Entries'!AC67,"")</f>
        <v/>
      </c>
      <c r="AB66" s="271" t="str">
        <f>IF('Parade Entries'!$G67="Commercial",'Parade Entries'!AD67,"")</f>
        <v/>
      </c>
      <c r="AC66" s="271" t="str">
        <f>IF('Parade Entries'!$G67="Commercial",'Parade Entries'!AE67,"")</f>
        <v/>
      </c>
      <c r="AD66" s="271" t="str">
        <f>IF('Parade Entries'!$G67="Commercial",'Parade Entries'!AF67,"")</f>
        <v/>
      </c>
    </row>
    <row r="67" spans="2:30" ht="18" x14ac:dyDescent="0.25">
      <c r="B67" s="156" t="str">
        <f>IF('Parade Entries'!G68="Commercial",'Parade Entries'!B68,"")</f>
        <v/>
      </c>
      <c r="C67" s="233" t="str">
        <f>IF('Parade Entries'!$G68="Commercial",'Parade Entries'!E68,"")</f>
        <v/>
      </c>
      <c r="D67" s="156" t="str">
        <f>IF('Parade Entries'!$G68="Commercial",'Parade Entries'!F68,"")</f>
        <v/>
      </c>
      <c r="E67" s="156" t="str">
        <f>IF('Parade Entries'!$G68="Commercial",'Parade Entries'!G68,"")</f>
        <v/>
      </c>
      <c r="F67" s="156" t="str">
        <f>IF('Parade Entries'!$G68="Commercial",'Parade Entries'!H68,"")</f>
        <v/>
      </c>
      <c r="G67" s="156" t="str">
        <f>IF('Parade Entries'!$G68="Commercial",'Parade Entries'!I68,"")</f>
        <v/>
      </c>
      <c r="H67" s="156" t="str">
        <f>IF('Parade Entries'!$G68="Commercial",'Parade Entries'!J68,"")</f>
        <v/>
      </c>
      <c r="I67" s="156" t="str">
        <f>IF('Parade Entries'!$G68="Commercial",'Parade Entries'!K68,"")</f>
        <v/>
      </c>
      <c r="J67" s="156" t="str">
        <f>IF('Parade Entries'!$G68="Commercial",'Parade Entries'!L68,"")</f>
        <v/>
      </c>
      <c r="K67" s="156" t="str">
        <f>IF('Parade Entries'!$G68="Commercial",'Parade Entries'!M68,"")</f>
        <v/>
      </c>
      <c r="L67" s="156" t="str">
        <f>IF('Parade Entries'!$G68="Commercial",'Parade Entries'!N68,"")</f>
        <v/>
      </c>
      <c r="M67" s="156" t="str">
        <f>IF('Parade Entries'!$G68="Commercial",'Parade Entries'!O68,"")</f>
        <v/>
      </c>
      <c r="N67" s="156" t="str">
        <f>IF('Parade Entries'!$G68="Commercial",'Parade Entries'!P68,"")</f>
        <v/>
      </c>
      <c r="O67" s="156" t="str">
        <f>IF('Parade Entries'!$G68="Commercial",'Parade Entries'!Q68,"")</f>
        <v/>
      </c>
      <c r="P67" s="156" t="str">
        <f>IF('Parade Entries'!$G68="Commercial",'Parade Entries'!R68,"")</f>
        <v/>
      </c>
      <c r="Q67" s="156" t="str">
        <f>IF('Parade Entries'!$G68="Commercial",'Parade Entries'!S68,"")</f>
        <v/>
      </c>
      <c r="R67" s="156" t="str">
        <f>IF('Parade Entries'!$G68="Commercial",'Parade Entries'!T68,"")</f>
        <v/>
      </c>
      <c r="S67" s="271" t="str">
        <f>IF('Parade Entries'!$G68="Commercial",'Parade Entries'!U68,"")</f>
        <v/>
      </c>
      <c r="T67" s="271" t="str">
        <f>IF('Parade Entries'!$G68="Commercial",'Parade Entries'!W68,"")</f>
        <v/>
      </c>
      <c r="U67" s="271" t="str">
        <f>IF('Parade Entries'!$G68="Commercial",'Parade Entries'!X68,"")</f>
        <v/>
      </c>
      <c r="V67" s="271" t="str">
        <f>IF('Parade Entries'!$G68="Commercial",'Parade Entries'!V68,"")</f>
        <v/>
      </c>
      <c r="W67" s="272" t="str">
        <f>IF('Parade Entries'!$G68="Commercial",'Parade Entries'!Z68/100,"")</f>
        <v/>
      </c>
      <c r="X67" s="271" t="str">
        <f>IF('Parade Entries'!$G68="Commercial",'Parade Entries'!AB68,"")</f>
        <v/>
      </c>
      <c r="Y67" s="272" t="str">
        <f>IF('Parade Entries'!$G68="Commercial",'Parade Entries'!AA68,"")</f>
        <v/>
      </c>
      <c r="Z67" s="271" t="str">
        <f>IF('Parade Entries'!$G68="Commercial",'Parade Entries'!AB68,"")</f>
        <v/>
      </c>
      <c r="AA67" s="272" t="str">
        <f>IF('Parade Entries'!$G68="Commercial",'Parade Entries'!AC68,"")</f>
        <v/>
      </c>
      <c r="AB67" s="271" t="str">
        <f>IF('Parade Entries'!$G68="Commercial",'Parade Entries'!AD68,"")</f>
        <v/>
      </c>
      <c r="AC67" s="271" t="str">
        <f>IF('Parade Entries'!$G68="Commercial",'Parade Entries'!AE68,"")</f>
        <v/>
      </c>
      <c r="AD67" s="271" t="str">
        <f>IF('Parade Entries'!$G68="Commercial",'Parade Entries'!AF68,"")</f>
        <v/>
      </c>
    </row>
    <row r="68" spans="2:30" ht="18" x14ac:dyDescent="0.25">
      <c r="B68" s="156" t="str">
        <f>IF('Parade Entries'!G69="Commercial",'Parade Entries'!B69,"")</f>
        <v/>
      </c>
      <c r="C68" s="233" t="str">
        <f>IF('Parade Entries'!$G69="Commercial",'Parade Entries'!E69,"")</f>
        <v/>
      </c>
      <c r="D68" s="156" t="str">
        <f>IF('Parade Entries'!$G69="Commercial",'Parade Entries'!F69,"")</f>
        <v/>
      </c>
      <c r="E68" s="156" t="str">
        <f>IF('Parade Entries'!$G69="Commercial",'Parade Entries'!G69,"")</f>
        <v/>
      </c>
      <c r="F68" s="156" t="str">
        <f>IF('Parade Entries'!$G69="Commercial",'Parade Entries'!H69,"")</f>
        <v/>
      </c>
      <c r="G68" s="156" t="str">
        <f>IF('Parade Entries'!$G69="Commercial",'Parade Entries'!I69,"")</f>
        <v/>
      </c>
      <c r="H68" s="156" t="str">
        <f>IF('Parade Entries'!$G69="Commercial",'Parade Entries'!J69,"")</f>
        <v/>
      </c>
      <c r="I68" s="156" t="str">
        <f>IF('Parade Entries'!$G69="Commercial",'Parade Entries'!K69,"")</f>
        <v/>
      </c>
      <c r="J68" s="156" t="str">
        <f>IF('Parade Entries'!$G69="Commercial",'Parade Entries'!L69,"")</f>
        <v/>
      </c>
      <c r="K68" s="156" t="str">
        <f>IF('Parade Entries'!$G69="Commercial",'Parade Entries'!M69,"")</f>
        <v/>
      </c>
      <c r="L68" s="156" t="str">
        <f>IF('Parade Entries'!$G69="Commercial",'Parade Entries'!N69,"")</f>
        <v/>
      </c>
      <c r="M68" s="156" t="str">
        <f>IF('Parade Entries'!$G69="Commercial",'Parade Entries'!O69,"")</f>
        <v/>
      </c>
      <c r="N68" s="156" t="str">
        <f>IF('Parade Entries'!$G69="Commercial",'Parade Entries'!P69,"")</f>
        <v/>
      </c>
      <c r="O68" s="156" t="str">
        <f>IF('Parade Entries'!$G69="Commercial",'Parade Entries'!Q69,"")</f>
        <v/>
      </c>
      <c r="P68" s="156" t="str">
        <f>IF('Parade Entries'!$G69="Commercial",'Parade Entries'!R69,"")</f>
        <v/>
      </c>
      <c r="Q68" s="156" t="str">
        <f>IF('Parade Entries'!$G69="Commercial",'Parade Entries'!S69,"")</f>
        <v/>
      </c>
      <c r="R68" s="156" t="str">
        <f>IF('Parade Entries'!$G69="Commercial",'Parade Entries'!T69,"")</f>
        <v/>
      </c>
      <c r="S68" s="271" t="str">
        <f>IF('Parade Entries'!$G69="Commercial",'Parade Entries'!U69,"")</f>
        <v/>
      </c>
      <c r="T68" s="271" t="str">
        <f>IF('Parade Entries'!$G69="Commercial",'Parade Entries'!W69,"")</f>
        <v/>
      </c>
      <c r="U68" s="271" t="str">
        <f>IF('Parade Entries'!$G69="Commercial",'Parade Entries'!X69,"")</f>
        <v/>
      </c>
      <c r="V68" s="271" t="str">
        <f>IF('Parade Entries'!$G69="Commercial",'Parade Entries'!V69,"")</f>
        <v/>
      </c>
      <c r="W68" s="272" t="str">
        <f>IF('Parade Entries'!$G69="Commercial",'Parade Entries'!Z69/100,"")</f>
        <v/>
      </c>
      <c r="X68" s="271" t="str">
        <f>IF('Parade Entries'!$G69="Commercial",'Parade Entries'!AB69,"")</f>
        <v/>
      </c>
      <c r="Y68" s="272" t="str">
        <f>IF('Parade Entries'!$G69="Commercial",'Parade Entries'!AA69,"")</f>
        <v/>
      </c>
      <c r="Z68" s="271" t="str">
        <f>IF('Parade Entries'!$G69="Commercial",'Parade Entries'!AB69,"")</f>
        <v/>
      </c>
      <c r="AA68" s="272" t="str">
        <f>IF('Parade Entries'!$G69="Commercial",'Parade Entries'!AC69,"")</f>
        <v/>
      </c>
      <c r="AB68" s="271" t="str">
        <f>IF('Parade Entries'!$G69="Commercial",'Parade Entries'!AD69,"")</f>
        <v/>
      </c>
      <c r="AC68" s="271" t="str">
        <f>IF('Parade Entries'!$G69="Commercial",'Parade Entries'!AE69,"")</f>
        <v/>
      </c>
      <c r="AD68" s="271" t="str">
        <f>IF('Parade Entries'!$G69="Commercial",'Parade Entries'!AF69,"")</f>
        <v/>
      </c>
    </row>
    <row r="69" spans="2:30" ht="18" x14ac:dyDescent="0.25">
      <c r="B69" s="156" t="str">
        <f>IF('Parade Entries'!G70="Commercial",'Parade Entries'!B70,"")</f>
        <v>Damon Priddy State Farm</v>
      </c>
      <c r="C69" s="233">
        <f>IF('Parade Entries'!$G70="Commercial",'Parade Entries'!E70,"")</f>
        <v>46059</v>
      </c>
      <c r="D69" s="156" t="str">
        <f>IF('Parade Entries'!$G70="Commercial",'Parade Entries'!F70,"")</f>
        <v>Paid</v>
      </c>
      <c r="E69" s="156" t="str">
        <f>IF('Parade Entries'!$G70="Commercial",'Parade Entries'!G70,"")</f>
        <v>Commercial</v>
      </c>
      <c r="F69" s="156" t="str">
        <f>IF('Parade Entries'!$G70="Commercial",'Parade Entries'!H70,"")</f>
        <v>Damon</v>
      </c>
      <c r="G69" s="156" t="str">
        <f>IF('Parade Entries'!$G70="Commercial",'Parade Entries'!I70,"")</f>
        <v>Priddy</v>
      </c>
      <c r="H69" s="156" t="str">
        <f>IF('Parade Entries'!$G70="Commercial",'Parade Entries'!J70,"")</f>
        <v>damon@insureitwithdamon.com</v>
      </c>
      <c r="I69" s="156">
        <f>IF('Parade Entries'!$G70="Commercial",'Parade Entries'!K70,"")</f>
        <v>2177875400</v>
      </c>
      <c r="J69" s="156" t="str">
        <f>IF('Parade Entries'!$G70="Commercial",'Parade Entries'!L70,"")</f>
        <v>Damon Priddy State Farm is the "go to" State Farm agency for Springfield... being voted by the community now four years in a row as The Best Insurance Agency in Springfield by Community Choice!
The agency is located on Montvale Drive and not only works throughout our local community but also works with all of Illinois, Missouri, Kentucky and Iowa on Home, Auto, Life and Health Insurance as well as Commercial Insurance and Investment Planning Services!</v>
      </c>
      <c r="K69" s="156">
        <f>IF('Parade Entries'!$G70="Commercial",'Parade Entries'!M70,"")</f>
        <v>15</v>
      </c>
      <c r="L69" s="156">
        <f>IF('Parade Entries'!$G70="Commercial",'Parade Entries'!N70,"")</f>
        <v>0</v>
      </c>
      <c r="M69" s="156" t="str">
        <f>IF('Parade Entries'!$G70="Commercial",'Parade Entries'!O70,"")</f>
        <v>No</v>
      </c>
      <c r="N69" s="156" t="str">
        <f>IF('Parade Entries'!$G70="Commercial",'Parade Entries'!P70,"")</f>
        <v>Car Radio</v>
      </c>
      <c r="O69" s="156">
        <f>IF('Parade Entries'!$G70="Commercial",'Parade Entries'!Q70,"")</f>
        <v>2</v>
      </c>
      <c r="P69" s="156">
        <f>IF('Parade Entries'!$G70="Commercial",'Parade Entries'!R70,"")</f>
        <v>0</v>
      </c>
      <c r="Q69" s="156" t="str">
        <f>IF('Parade Entries'!$G70="Commercial",'Parade Entries'!S70,"")</f>
        <v>Two vehicles, a small Kia Soul followed by a Ram truck</v>
      </c>
      <c r="R69" s="156" t="str">
        <f>IF('Parade Entries'!$G70="Commercial",'Parade Entries'!T70,"")</f>
        <v>Online - Stripe</v>
      </c>
      <c r="S69" s="271">
        <f>IF('Parade Entries'!$G70="Commercial",'Parade Entries'!U70,"")</f>
        <v>300</v>
      </c>
      <c r="T69" s="271">
        <f>IF('Parade Entries'!$G70="Commercial",'Parade Entries'!W70,"")</f>
        <v>291</v>
      </c>
      <c r="U69" s="271">
        <f>IF('Parade Entries'!$G70="Commercial",'Parade Entries'!X70,"")</f>
        <v>0</v>
      </c>
      <c r="V69" s="271">
        <f>IF('Parade Entries'!$G70="Commercial",'Parade Entries'!V70,"")</f>
        <v>9</v>
      </c>
      <c r="W69" s="272">
        <f>IF('Parade Entries'!$G70="Commercial",'Parade Entries'!Z70/100,"")</f>
        <v>0</v>
      </c>
      <c r="X69" s="271">
        <f>IF('Parade Entries'!$G70="Commercial",'Parade Entries'!AB70,"")</f>
        <v>9</v>
      </c>
      <c r="Y69" s="272" t="str">
        <f>IF('Parade Entries'!$G70="Commercial",'Parade Entries'!AA70,"")</f>
        <v/>
      </c>
      <c r="Z69" s="271">
        <f>IF('Parade Entries'!$G70="Commercial",'Parade Entries'!AB70,"")</f>
        <v>9</v>
      </c>
      <c r="AA69" s="272">
        <f>IF('Parade Entries'!$G70="Commercial",'Parade Entries'!AC70,"")</f>
        <v>0.03</v>
      </c>
      <c r="AB69" s="271" t="str">
        <f>IF('Parade Entries'!$G70="Commercial",'Parade Entries'!AD70,"")</f>
        <v>Damon Priddy</v>
      </c>
      <c r="AC69" s="271" t="str">
        <f>IF('Parade Entries'!$G70="Commercial",'Parade Entries'!AE70,"")</f>
        <v>New Site</v>
      </c>
      <c r="AD69" s="271" t="str">
        <f>IF('Parade Entries'!$G70="Commercial",'Parade Entries'!AF70,"")</f>
        <v/>
      </c>
    </row>
    <row r="70" spans="2:30" ht="18" x14ac:dyDescent="0.25">
      <c r="B70" s="156" t="str">
        <f>IF('Parade Entries'!G71="Commercial",'Parade Entries'!B71,"")</f>
        <v>Green Lincoln Mazda</v>
      </c>
      <c r="C70" s="233">
        <f>IF('Parade Entries'!$G71="Commercial",'Parade Entries'!E71,"")</f>
        <v>46059</v>
      </c>
      <c r="D70" s="156" t="str">
        <f>IF('Parade Entries'!$G71="Commercial",'Parade Entries'!F71,"")</f>
        <v>Paid</v>
      </c>
      <c r="E70" s="156" t="str">
        <f>IF('Parade Entries'!$G71="Commercial",'Parade Entries'!G71,"")</f>
        <v>Commercial</v>
      </c>
      <c r="F70" s="156" t="str">
        <f>IF('Parade Entries'!$G71="Commercial",'Parade Entries'!H71,"")</f>
        <v>Mike</v>
      </c>
      <c r="G70" s="156" t="str">
        <f>IF('Parade Entries'!$G71="Commercial",'Parade Entries'!I71,"")</f>
        <v>Ransdell</v>
      </c>
      <c r="H70" s="156" t="str">
        <f>IF('Parade Entries'!$G71="Commercial",'Parade Entries'!J71,"")</f>
        <v>mike.ransdell@greenstores.net</v>
      </c>
      <c r="I70" s="156">
        <f>IF('Parade Entries'!$G71="Commercial",'Parade Entries'!K71,"")</f>
        <v>3095324880</v>
      </c>
      <c r="J70" s="156" t="str">
        <f>IF('Parade Entries'!$G71="Commercial",'Parade Entries'!L71,"")</f>
        <v>Here comes Green Lincoln Mazda, featuring the all new 2026 Lincoln Navigator and the 2026 Lincoln Nautilus. Next up we have the all new 2026 Mazda CX90 and the 2026 CX50. Head on down to 3760 South 6th Street (by Walmart and Golden Corral) and check them out for yourself.</v>
      </c>
      <c r="K70" s="156">
        <f>IF('Parade Entries'!$G71="Commercial",'Parade Entries'!M71,"")</f>
        <v>12</v>
      </c>
      <c r="L70" s="156">
        <f>IF('Parade Entries'!$G71="Commercial",'Parade Entries'!N71,"")</f>
        <v>0</v>
      </c>
      <c r="M70" s="156" t="str">
        <f>IF('Parade Entries'!$G71="Commercial",'Parade Entries'!O71,"")</f>
        <v>No</v>
      </c>
      <c r="N70" s="156" t="str">
        <f>IF('Parade Entries'!$G71="Commercial",'Parade Entries'!P71,"")</f>
        <v>No</v>
      </c>
      <c r="O70" s="156">
        <f>IF('Parade Entries'!$G71="Commercial",'Parade Entries'!Q71,"")</f>
        <v>2</v>
      </c>
      <c r="P70" s="156">
        <f>IF('Parade Entries'!$G71="Commercial",'Parade Entries'!R71,"")</f>
        <v>0</v>
      </c>
      <c r="Q70" s="156" t="str">
        <f>IF('Parade Entries'!$G71="Commercial",'Parade Entries'!S71,"")</f>
        <v xml:space="preserve"> Lincoln Aviator and Mazda CX90. Both large sport utility vehicles.</v>
      </c>
      <c r="R70" s="156" t="str">
        <f>IF('Parade Entries'!$G71="Commercial",'Parade Entries'!T71,"")</f>
        <v>Online - Stripe</v>
      </c>
      <c r="S70" s="271">
        <f>IF('Parade Entries'!$G71="Commercial",'Parade Entries'!U71,"")</f>
        <v>300</v>
      </c>
      <c r="T70" s="271">
        <f>IF('Parade Entries'!$G71="Commercial",'Parade Entries'!W71,"")</f>
        <v>291</v>
      </c>
      <c r="U70" s="271">
        <f>IF('Parade Entries'!$G71="Commercial",'Parade Entries'!X71,"")</f>
        <v>0</v>
      </c>
      <c r="V70" s="271">
        <f>IF('Parade Entries'!$G71="Commercial",'Parade Entries'!V71,"")</f>
        <v>9</v>
      </c>
      <c r="W70" s="272">
        <f>IF('Parade Entries'!$G71="Commercial",'Parade Entries'!Z71/100,"")</f>
        <v>0</v>
      </c>
      <c r="X70" s="271">
        <f>IF('Parade Entries'!$G71="Commercial",'Parade Entries'!AB71,"")</f>
        <v>9</v>
      </c>
      <c r="Y70" s="272" t="str">
        <f>IF('Parade Entries'!$G71="Commercial",'Parade Entries'!AA71,"")</f>
        <v/>
      </c>
      <c r="Z70" s="271">
        <f>IF('Parade Entries'!$G71="Commercial",'Parade Entries'!AB71,"")</f>
        <v>9</v>
      </c>
      <c r="AA70" s="272">
        <f>IF('Parade Entries'!$G71="Commercial",'Parade Entries'!AC71,"")</f>
        <v>0.03</v>
      </c>
      <c r="AB70" s="271" t="str">
        <f>IF('Parade Entries'!$G71="Commercial",'Parade Entries'!AD71,"")</f>
        <v>Mike Ransdell</v>
      </c>
      <c r="AC70" s="271" t="str">
        <f>IF('Parade Entries'!$G71="Commercial",'Parade Entries'!AE71,"")</f>
        <v>New Site</v>
      </c>
      <c r="AD70" s="271" t="str">
        <f>IF('Parade Entries'!$G71="Commercial",'Parade Entries'!AF71,"")</f>
        <v/>
      </c>
    </row>
    <row r="71" spans="2:30" ht="18" x14ac:dyDescent="0.25">
      <c r="B71" s="156" t="str">
        <f>IF('Parade Entries'!G72="Commercial",'Parade Entries'!B72,"")</f>
        <v/>
      </c>
      <c r="C71" s="233" t="str">
        <f>IF('Parade Entries'!$G72="Commercial",'Parade Entries'!E72,"")</f>
        <v/>
      </c>
      <c r="D71" s="156" t="str">
        <f>IF('Parade Entries'!$G72="Commercial",'Parade Entries'!F72,"")</f>
        <v/>
      </c>
      <c r="E71" s="156" t="str">
        <f>IF('Parade Entries'!$G72="Commercial",'Parade Entries'!G72,"")</f>
        <v/>
      </c>
      <c r="F71" s="156" t="str">
        <f>IF('Parade Entries'!$G72="Commercial",'Parade Entries'!H72,"")</f>
        <v/>
      </c>
      <c r="G71" s="156" t="str">
        <f>IF('Parade Entries'!$G72="Commercial",'Parade Entries'!I72,"")</f>
        <v/>
      </c>
      <c r="H71" s="156" t="str">
        <f>IF('Parade Entries'!$G72="Commercial",'Parade Entries'!J72,"")</f>
        <v/>
      </c>
      <c r="I71" s="156" t="str">
        <f>IF('Parade Entries'!$G72="Commercial",'Parade Entries'!K72,"")</f>
        <v/>
      </c>
      <c r="J71" s="156" t="str">
        <f>IF('Parade Entries'!$G72="Commercial",'Parade Entries'!L72,"")</f>
        <v/>
      </c>
      <c r="K71" s="156" t="str">
        <f>IF('Parade Entries'!$G72="Commercial",'Parade Entries'!M72,"")</f>
        <v/>
      </c>
      <c r="L71" s="156" t="str">
        <f>IF('Parade Entries'!$G72="Commercial",'Parade Entries'!N72,"")</f>
        <v/>
      </c>
      <c r="M71" s="156" t="str">
        <f>IF('Parade Entries'!$G72="Commercial",'Parade Entries'!O72,"")</f>
        <v/>
      </c>
      <c r="N71" s="156" t="str">
        <f>IF('Parade Entries'!$G72="Commercial",'Parade Entries'!P72,"")</f>
        <v/>
      </c>
      <c r="O71" s="156" t="str">
        <f>IF('Parade Entries'!$G72="Commercial",'Parade Entries'!Q72,"")</f>
        <v/>
      </c>
      <c r="P71" s="156" t="str">
        <f>IF('Parade Entries'!$G72="Commercial",'Parade Entries'!R72,"")</f>
        <v/>
      </c>
      <c r="Q71" s="156" t="str">
        <f>IF('Parade Entries'!$G72="Commercial",'Parade Entries'!S72,"")</f>
        <v/>
      </c>
      <c r="R71" s="156" t="str">
        <f>IF('Parade Entries'!$G72="Commercial",'Parade Entries'!T72,"")</f>
        <v/>
      </c>
      <c r="S71" s="271" t="str">
        <f>IF('Parade Entries'!$G72="Commercial",'Parade Entries'!U72,"")</f>
        <v/>
      </c>
      <c r="T71" s="271" t="str">
        <f>IF('Parade Entries'!$G72="Commercial",'Parade Entries'!W72,"")</f>
        <v/>
      </c>
      <c r="U71" s="271" t="str">
        <f>IF('Parade Entries'!$G72="Commercial",'Parade Entries'!X72,"")</f>
        <v/>
      </c>
      <c r="V71" s="271" t="str">
        <f>IF('Parade Entries'!$G72="Commercial",'Parade Entries'!V72,"")</f>
        <v/>
      </c>
      <c r="W71" s="272" t="str">
        <f>IF('Parade Entries'!$G72="Commercial",'Parade Entries'!Z72/100,"")</f>
        <v/>
      </c>
      <c r="X71" s="271" t="str">
        <f>IF('Parade Entries'!$G72="Commercial",'Parade Entries'!AB72,"")</f>
        <v/>
      </c>
      <c r="Y71" s="272" t="str">
        <f>IF('Parade Entries'!$G72="Commercial",'Parade Entries'!AA72,"")</f>
        <v/>
      </c>
      <c r="Z71" s="271" t="str">
        <f>IF('Parade Entries'!$G72="Commercial",'Parade Entries'!AB72,"")</f>
        <v/>
      </c>
      <c r="AA71" s="272" t="str">
        <f>IF('Parade Entries'!$G72="Commercial",'Parade Entries'!AC72,"")</f>
        <v/>
      </c>
      <c r="AB71" s="271" t="str">
        <f>IF('Parade Entries'!$G72="Commercial",'Parade Entries'!AD72,"")</f>
        <v/>
      </c>
      <c r="AC71" s="271" t="str">
        <f>IF('Parade Entries'!$G72="Commercial",'Parade Entries'!AE72,"")</f>
        <v/>
      </c>
      <c r="AD71" s="271" t="str">
        <f>IF('Parade Entries'!$G72="Commercial",'Parade Entries'!AF72,"")</f>
        <v/>
      </c>
    </row>
    <row r="72" spans="2:30" ht="18" x14ac:dyDescent="0.25">
      <c r="B72" s="156" t="str">
        <f>IF('Parade Entries'!G73="Commercial",'Parade Entries'!B73,"")</f>
        <v/>
      </c>
      <c r="C72" s="233" t="str">
        <f>IF('Parade Entries'!$G73="Commercial",'Parade Entries'!E73,"")</f>
        <v/>
      </c>
      <c r="D72" s="156" t="str">
        <f>IF('Parade Entries'!$G73="Commercial",'Parade Entries'!F73,"")</f>
        <v/>
      </c>
      <c r="E72" s="156" t="str">
        <f>IF('Parade Entries'!$G73="Commercial",'Parade Entries'!G73,"")</f>
        <v/>
      </c>
      <c r="F72" s="156" t="str">
        <f>IF('Parade Entries'!$G73="Commercial",'Parade Entries'!H73,"")</f>
        <v/>
      </c>
      <c r="G72" s="156" t="str">
        <f>IF('Parade Entries'!$G73="Commercial",'Parade Entries'!I73,"")</f>
        <v/>
      </c>
      <c r="H72" s="156" t="str">
        <f>IF('Parade Entries'!$G73="Commercial",'Parade Entries'!J73,"")</f>
        <v/>
      </c>
      <c r="I72" s="156" t="str">
        <f>IF('Parade Entries'!$G73="Commercial",'Parade Entries'!K73,"")</f>
        <v/>
      </c>
      <c r="J72" s="156" t="str">
        <f>IF('Parade Entries'!$G73="Commercial",'Parade Entries'!L73,"")</f>
        <v/>
      </c>
      <c r="K72" s="156" t="str">
        <f>IF('Parade Entries'!$G73="Commercial",'Parade Entries'!M73,"")</f>
        <v/>
      </c>
      <c r="L72" s="156" t="str">
        <f>IF('Parade Entries'!$G73="Commercial",'Parade Entries'!N73,"")</f>
        <v/>
      </c>
      <c r="M72" s="156" t="str">
        <f>IF('Parade Entries'!$G73="Commercial",'Parade Entries'!O73,"")</f>
        <v/>
      </c>
      <c r="N72" s="156" t="str">
        <f>IF('Parade Entries'!$G73="Commercial",'Parade Entries'!P73,"")</f>
        <v/>
      </c>
      <c r="O72" s="156" t="str">
        <f>IF('Parade Entries'!$G73="Commercial",'Parade Entries'!Q73,"")</f>
        <v/>
      </c>
      <c r="P72" s="156" t="str">
        <f>IF('Parade Entries'!$G73="Commercial",'Parade Entries'!R73,"")</f>
        <v/>
      </c>
      <c r="Q72" s="156" t="str">
        <f>IF('Parade Entries'!$G73="Commercial",'Parade Entries'!S73,"")</f>
        <v/>
      </c>
      <c r="R72" s="156" t="str">
        <f>IF('Parade Entries'!$G73="Commercial",'Parade Entries'!T73,"")</f>
        <v/>
      </c>
      <c r="S72" s="271" t="str">
        <f>IF('Parade Entries'!$G73="Commercial",'Parade Entries'!U73,"")</f>
        <v/>
      </c>
      <c r="T72" s="271" t="str">
        <f>IF('Parade Entries'!$G73="Commercial",'Parade Entries'!W73,"")</f>
        <v/>
      </c>
      <c r="U72" s="271" t="str">
        <f>IF('Parade Entries'!$G73="Commercial",'Parade Entries'!X73,"")</f>
        <v/>
      </c>
      <c r="V72" s="271" t="str">
        <f>IF('Parade Entries'!$G73="Commercial",'Parade Entries'!V73,"")</f>
        <v/>
      </c>
      <c r="W72" s="272" t="str">
        <f>IF('Parade Entries'!$G73="Commercial",'Parade Entries'!Z73/100,"")</f>
        <v/>
      </c>
      <c r="X72" s="271" t="str">
        <f>IF('Parade Entries'!$G73="Commercial",'Parade Entries'!AB73,"")</f>
        <v/>
      </c>
      <c r="Y72" s="272" t="str">
        <f>IF('Parade Entries'!$G73="Commercial",'Parade Entries'!AA73,"")</f>
        <v/>
      </c>
      <c r="Z72" s="271" t="str">
        <f>IF('Parade Entries'!$G73="Commercial",'Parade Entries'!AB73,"")</f>
        <v/>
      </c>
      <c r="AA72" s="272" t="str">
        <f>IF('Parade Entries'!$G73="Commercial",'Parade Entries'!AC73,"")</f>
        <v/>
      </c>
      <c r="AB72" s="271" t="str">
        <f>IF('Parade Entries'!$G73="Commercial",'Parade Entries'!AD73,"")</f>
        <v/>
      </c>
      <c r="AC72" s="271" t="str">
        <f>IF('Parade Entries'!$G73="Commercial",'Parade Entries'!AE73,"")</f>
        <v/>
      </c>
      <c r="AD72" s="271" t="str">
        <f>IF('Parade Entries'!$G73="Commercial",'Parade Entries'!AF73,"")</f>
        <v/>
      </c>
    </row>
    <row r="73" spans="2:30" ht="18" x14ac:dyDescent="0.25">
      <c r="B73" s="156" t="str">
        <f>IF('Parade Entries'!G74="Commercial",'Parade Entries'!B74,"")</f>
        <v>OOT Box Media</v>
      </c>
      <c r="C73" s="233">
        <f>IF('Parade Entries'!$G74="Commercial",'Parade Entries'!E74,"")</f>
        <v>46060</v>
      </c>
      <c r="D73" s="156" t="str">
        <f>IF('Parade Entries'!$G74="Commercial",'Parade Entries'!F74,"")</f>
        <v>Paid</v>
      </c>
      <c r="E73" s="156" t="str">
        <f>IF('Parade Entries'!$G74="Commercial",'Parade Entries'!G74,"")</f>
        <v>Commercial</v>
      </c>
      <c r="F73" s="156" t="str">
        <f>IF('Parade Entries'!$G74="Commercial",'Parade Entries'!H74,"")</f>
        <v>Andrew</v>
      </c>
      <c r="G73" s="156" t="str">
        <f>IF('Parade Entries'!$G74="Commercial",'Parade Entries'!I74,"")</f>
        <v>Bartlett</v>
      </c>
      <c r="H73" s="156" t="str">
        <f>IF('Parade Entries'!$G74="Commercial",'Parade Entries'!J74,"")</f>
        <v>Andrew@ootboxmedia.com</v>
      </c>
      <c r="I73" s="156">
        <f>IF('Parade Entries'!$G74="Commercial",'Parade Entries'!K74,"")</f>
        <v>2178996905</v>
      </c>
      <c r="J73" s="156" t="str">
        <f>IF('Parade Entries'!$G74="Commercial",'Parade Entries'!L74,"")</f>
        <v>OOT Box Media - Celebrating 10 years in business.  a full decade of disruption!
OOT Box Media has been shaking up how businesses think about marketing since day one. As a full-service digital marketing agency, they help companies grow through smart strategy, standout branding, and results-driven digital campaigns. Proudly based in Central Illinois, OOT Box Media partners with businesses ready to think bigger and grow faster.</v>
      </c>
      <c r="K73" s="156">
        <f>IF('Parade Entries'!$G74="Commercial",'Parade Entries'!M74,"")</f>
        <v>15</v>
      </c>
      <c r="L73" s="156" t="str">
        <f>IF('Parade Entries'!$G74="Commercial",'Parade Entries'!N74,"")</f>
        <v>Maybe a Dog will be there- unknown</v>
      </c>
      <c r="M73" s="156" t="str">
        <f>IF('Parade Entries'!$G74="Commercial",'Parade Entries'!O74,"")</f>
        <v>Unknown</v>
      </c>
      <c r="N73" s="156" t="str">
        <f>IF('Parade Entries'!$G74="Commercial",'Parade Entries'!P74,"")</f>
        <v>Yes</v>
      </c>
      <c r="O73" s="156">
        <f>IF('Parade Entries'!$G74="Commercial",'Parade Entries'!Q74,"")</f>
        <v>1</v>
      </c>
      <c r="P73" s="156">
        <f>IF('Parade Entries'!$G74="Commercial",'Parade Entries'!R74,"")</f>
        <v>1</v>
      </c>
      <c r="Q73" s="156" t="str">
        <f>IF('Parade Entries'!$G74="Commercial",'Parade Entries'!S74,"")</f>
        <v>Truck/Van  20' trailer</v>
      </c>
      <c r="R73" s="156" t="str">
        <f>IF('Parade Entries'!$G74="Commercial",'Parade Entries'!T74,"")</f>
        <v>Online - Stripe</v>
      </c>
      <c r="S73" s="271">
        <f>IF('Parade Entries'!$G74="Commercial",'Parade Entries'!U74,"")</f>
        <v>300</v>
      </c>
      <c r="T73" s="271">
        <f>IF('Parade Entries'!$G74="Commercial",'Parade Entries'!W74,"")</f>
        <v>291</v>
      </c>
      <c r="U73" s="271">
        <f>IF('Parade Entries'!$G74="Commercial",'Parade Entries'!X74,"")</f>
        <v>0</v>
      </c>
      <c r="V73" s="271">
        <f>IF('Parade Entries'!$G74="Commercial",'Parade Entries'!V74,"")</f>
        <v>9</v>
      </c>
      <c r="W73" s="272">
        <f>IF('Parade Entries'!$G74="Commercial",'Parade Entries'!Z74/100,"")</f>
        <v>0</v>
      </c>
      <c r="X73" s="271">
        <f>IF('Parade Entries'!$G74="Commercial",'Parade Entries'!AB74,"")</f>
        <v>9</v>
      </c>
      <c r="Y73" s="272" t="str">
        <f>IF('Parade Entries'!$G74="Commercial",'Parade Entries'!AA74,"")</f>
        <v/>
      </c>
      <c r="Z73" s="271">
        <f>IF('Parade Entries'!$G74="Commercial",'Parade Entries'!AB74,"")</f>
        <v>9</v>
      </c>
      <c r="AA73" s="272">
        <f>IF('Parade Entries'!$G74="Commercial",'Parade Entries'!AC74,"")</f>
        <v>0.03</v>
      </c>
      <c r="AB73" s="271" t="str">
        <f>IF('Parade Entries'!$G74="Commercial",'Parade Entries'!AD74,"")</f>
        <v>Andrew Bartlett</v>
      </c>
      <c r="AC73" s="271" t="str">
        <f>IF('Parade Entries'!$G74="Commercial",'Parade Entries'!AE74,"")</f>
        <v>New Site</v>
      </c>
      <c r="AD73" s="271">
        <f>IF('Parade Entries'!$G74="Commercial",'Parade Entries'!AF74,"")</f>
        <v>0</v>
      </c>
    </row>
    <row r="74" spans="2:30" ht="18" x14ac:dyDescent="0.25">
      <c r="B74" s="156" t="str">
        <f>IF('Parade Entries'!G75="Commercial",'Parade Entries'!B75,"")</f>
        <v>Garrett Gillette Photography</v>
      </c>
      <c r="C74" s="233">
        <f>IF('Parade Entries'!$G75="Commercial",'Parade Entries'!E75,"")</f>
        <v>46061</v>
      </c>
      <c r="D74" s="156" t="str">
        <f>IF('Parade Entries'!$G75="Commercial",'Parade Entries'!F75,"")</f>
        <v>Paid</v>
      </c>
      <c r="E74" s="156" t="str">
        <f>IF('Parade Entries'!$G75="Commercial",'Parade Entries'!G75,"")</f>
        <v>Commercial</v>
      </c>
      <c r="F74" s="156" t="str">
        <f>IF('Parade Entries'!$G75="Commercial",'Parade Entries'!H75,"")</f>
        <v>Garrett</v>
      </c>
      <c r="G74" s="156" t="str">
        <f>IF('Parade Entries'!$G75="Commercial",'Parade Entries'!I75,"")</f>
        <v>Gillette</v>
      </c>
      <c r="H74" s="156" t="str">
        <f>IF('Parade Entries'!$G75="Commercial",'Parade Entries'!J75,"")</f>
        <v>garrettwgillette@gmail.com</v>
      </c>
      <c r="I74" s="156">
        <f>IF('Parade Entries'!$G75="Commercial",'Parade Entries'!K75,"")</f>
        <v>2178917598</v>
      </c>
      <c r="J74" s="156" t="str">
        <f>IF('Parade Entries'!$G75="Commercial",'Parade Entries'!L75,"")</f>
        <v>Local photographer from here in Springfield! With a new studio on 6th St downtown, Im always trying to showcase creativity and document life's precious moments for people!</v>
      </c>
      <c r="K74" s="156">
        <f>IF('Parade Entries'!$G75="Commercial",'Parade Entries'!M75,"")</f>
        <v>25</v>
      </c>
      <c r="L74" s="156" t="str">
        <f>IF('Parade Entries'!$G75="Commercial",'Parade Entries'!N75,"")</f>
        <v>Possible music from a smakll hand-held JBL speaker.along with beads and candy, we will be taking polaroid photos of people in the crowd to hand out, as well as business cards.</v>
      </c>
      <c r="M74" s="156" t="str">
        <f>IF('Parade Entries'!$G75="Commercial",'Parade Entries'!O75,"")</f>
        <v>No</v>
      </c>
      <c r="N74" s="156" t="str">
        <f>IF('Parade Entries'!$G75="Commercial",'Parade Entries'!P75,"")</f>
        <v>Unsure</v>
      </c>
      <c r="O74" s="156">
        <f>IF('Parade Entries'!$G75="Commercial",'Parade Entries'!Q75,"")</f>
        <v>1</v>
      </c>
      <c r="P74" s="156">
        <f>IF('Parade Entries'!$G75="Commercial",'Parade Entries'!R75,"")</f>
        <v>1</v>
      </c>
      <c r="Q74" s="156" t="str">
        <f>IF('Parade Entries'!$G75="Commercial",'Parade Entries'!S75,"")</f>
        <v xml:space="preserve"> chevy Silverado 2500 with 16 foot trailer for float.</v>
      </c>
      <c r="R74" s="156" t="str">
        <f>IF('Parade Entries'!$G75="Commercial",'Parade Entries'!T75,"")</f>
        <v>Online - Stripe</v>
      </c>
      <c r="S74" s="271">
        <f>IF('Parade Entries'!$G75="Commercial",'Parade Entries'!U75,"")</f>
        <v>300</v>
      </c>
      <c r="T74" s="271">
        <f>IF('Parade Entries'!$G75="Commercial",'Parade Entries'!W75,"")</f>
        <v>291</v>
      </c>
      <c r="U74" s="271">
        <f>IF('Parade Entries'!$G75="Commercial",'Parade Entries'!X75,"")</f>
        <v>0</v>
      </c>
      <c r="V74" s="271">
        <f>IF('Parade Entries'!$G75="Commercial",'Parade Entries'!V75,"")</f>
        <v>9</v>
      </c>
      <c r="W74" s="272">
        <f>IF('Parade Entries'!$G75="Commercial",'Parade Entries'!Z75/100,"")</f>
        <v>0</v>
      </c>
      <c r="X74" s="271">
        <f>IF('Parade Entries'!$G75="Commercial",'Parade Entries'!AB75,"")</f>
        <v>9</v>
      </c>
      <c r="Y74" s="272" t="str">
        <f>IF('Parade Entries'!$G75="Commercial",'Parade Entries'!AA75,"")</f>
        <v/>
      </c>
      <c r="Z74" s="271">
        <f>IF('Parade Entries'!$G75="Commercial",'Parade Entries'!AB75,"")</f>
        <v>9</v>
      </c>
      <c r="AA74" s="272">
        <f>IF('Parade Entries'!$G75="Commercial",'Parade Entries'!AC75,"")</f>
        <v>0.03</v>
      </c>
      <c r="AB74" s="271" t="str">
        <f>IF('Parade Entries'!$G75="Commercial",'Parade Entries'!AD75,"")</f>
        <v>Garrett Gillette</v>
      </c>
      <c r="AC74" s="271" t="str">
        <f>IF('Parade Entries'!$G75="Commercial",'Parade Entries'!AE75,"")</f>
        <v>New Site</v>
      </c>
      <c r="AD74" s="271" t="str">
        <f>IF('Parade Entries'!$G75="Commercial",'Parade Entries'!AF75,"")</f>
        <v/>
      </c>
    </row>
    <row r="75" spans="2:30" ht="18" x14ac:dyDescent="0.25">
      <c r="B75" s="156" t="str">
        <f>IF('Parade Entries'!G76="Commercial",'Parade Entries'!B76,"")</f>
        <v>Rose Aesthetics &amp; Wellness Clinic</v>
      </c>
      <c r="C75" s="233">
        <f>IF('Parade Entries'!$G76="Commercial",'Parade Entries'!E76,"")</f>
        <v>46062</v>
      </c>
      <c r="D75" s="156" t="str">
        <f>IF('Parade Entries'!$G76="Commercial",'Parade Entries'!F76,"")</f>
        <v>Paid</v>
      </c>
      <c r="E75" s="156" t="str">
        <f>IF('Parade Entries'!$G76="Commercial",'Parade Entries'!G76,"")</f>
        <v>Commercial</v>
      </c>
      <c r="F75" s="156" t="str">
        <f>IF('Parade Entries'!$G76="Commercial",'Parade Entries'!H76,"")</f>
        <v>Cori</v>
      </c>
      <c r="G75" s="156" t="str">
        <f>IF('Parade Entries'!$G76="Commercial",'Parade Entries'!I76,"")</f>
        <v>Jahns</v>
      </c>
      <c r="H75" s="156" t="str">
        <f>IF('Parade Entries'!$G76="Commercial",'Parade Entries'!J76,"")</f>
        <v>roseawclinic@gmail.com</v>
      </c>
      <c r="I75" s="156">
        <f>IF('Parade Entries'!$G76="Commercial",'Parade Entries'!K76,"")</f>
        <v>2179713269</v>
      </c>
      <c r="J75" s="156" t="str">
        <f>IF('Parade Entries'!$G76="Commercial",'Parade Entries'!L76,"")</f>
        <v>Rose Aesthetics &amp; Wellness Clinic, a trusted local destination for beauty and wellness. Rose Aesthetics is known for its personalized skincare, rejuvenating treatments, and a caring team dedicated to helping every client look and feel their absolute best. Committed to uplifting confidence and supporting overall well-being, they’re proud to bring high-quality beauty and wellness services to central Illinois.</v>
      </c>
      <c r="K75" s="156">
        <f>IF('Parade Entries'!$G76="Commercial",'Parade Entries'!M76,"")</f>
        <v>20</v>
      </c>
      <c r="L75" s="156">
        <f>IF('Parade Entries'!$G76="Commercial",'Parade Entries'!N76,"")</f>
        <v>0</v>
      </c>
      <c r="M75" s="156" t="str">
        <f>IF('Parade Entries'!$G76="Commercial",'Parade Entries'!O76,"")</f>
        <v>Unknown</v>
      </c>
      <c r="N75" s="156" t="str">
        <f>IF('Parade Entries'!$G76="Commercial",'Parade Entries'!P76,"")</f>
        <v>Unknown</v>
      </c>
      <c r="O75" s="156">
        <f>IF('Parade Entries'!$G76="Commercial",'Parade Entries'!Q76,"")</f>
        <v>2</v>
      </c>
      <c r="P75" s="156">
        <f>IF('Parade Entries'!$G76="Commercial",'Parade Entries'!R76,"")</f>
        <v>1</v>
      </c>
      <c r="Q75" s="156" t="str">
        <f>IF('Parade Entries'!$G76="Commercial",'Parade Entries'!S76,"")</f>
        <v>Truck with trailer and car</v>
      </c>
      <c r="R75" s="156" t="str">
        <f>IF('Parade Entries'!$G76="Commercial",'Parade Entries'!T76,"")</f>
        <v>Online - Stripe</v>
      </c>
      <c r="S75" s="271">
        <f>IF('Parade Entries'!$G76="Commercial",'Parade Entries'!U76,"")</f>
        <v>300</v>
      </c>
      <c r="T75" s="271">
        <f>IF('Parade Entries'!$G76="Commercial",'Parade Entries'!W76,"")</f>
        <v>291</v>
      </c>
      <c r="U75" s="271">
        <f>IF('Parade Entries'!$G76="Commercial",'Parade Entries'!X76,"")</f>
        <v>0</v>
      </c>
      <c r="V75" s="271">
        <f>IF('Parade Entries'!$G76="Commercial",'Parade Entries'!V76,"")</f>
        <v>9</v>
      </c>
      <c r="W75" s="272">
        <f>IF('Parade Entries'!$G76="Commercial",'Parade Entries'!Z76/100,"")</f>
        <v>0</v>
      </c>
      <c r="X75" s="271">
        <f>IF('Parade Entries'!$G76="Commercial",'Parade Entries'!AB76,"")</f>
        <v>9</v>
      </c>
      <c r="Y75" s="272" t="str">
        <f>IF('Parade Entries'!$G76="Commercial",'Parade Entries'!AA76,"")</f>
        <v/>
      </c>
      <c r="Z75" s="271">
        <f>IF('Parade Entries'!$G76="Commercial",'Parade Entries'!AB76,"")</f>
        <v>9</v>
      </c>
      <c r="AA75" s="272">
        <f>IF('Parade Entries'!$G76="Commercial",'Parade Entries'!AC76,"")</f>
        <v>0.03</v>
      </c>
      <c r="AB75" s="271" t="str">
        <f>IF('Parade Entries'!$G76="Commercial",'Parade Entries'!AD76,"")</f>
        <v>Cori Jahns</v>
      </c>
      <c r="AC75" s="271" t="str">
        <f>IF('Parade Entries'!$G76="Commercial",'Parade Entries'!AE76,"")</f>
        <v>New Site</v>
      </c>
      <c r="AD75" s="271" t="str">
        <f>IF('Parade Entries'!$G76="Commercial",'Parade Entries'!AF76,"")</f>
        <v/>
      </c>
    </row>
    <row r="76" spans="2:30" ht="18" x14ac:dyDescent="0.25">
      <c r="B76" s="156" t="str">
        <f>IF('Parade Entries'!G77="Commercial",'Parade Entries'!B77,"")</f>
        <v/>
      </c>
      <c r="C76" s="233" t="str">
        <f>IF('Parade Entries'!$G77="Commercial",'Parade Entries'!E77,"")</f>
        <v/>
      </c>
      <c r="D76" s="156" t="str">
        <f>IF('Parade Entries'!$G77="Commercial",'Parade Entries'!F77,"")</f>
        <v/>
      </c>
      <c r="E76" s="156" t="str">
        <f>IF('Parade Entries'!$G77="Commercial",'Parade Entries'!G77,"")</f>
        <v/>
      </c>
      <c r="F76" s="156" t="str">
        <f>IF('Parade Entries'!$G77="Commercial",'Parade Entries'!H77,"")</f>
        <v/>
      </c>
      <c r="G76" s="156" t="str">
        <f>IF('Parade Entries'!$G77="Commercial",'Parade Entries'!I77,"")</f>
        <v/>
      </c>
      <c r="H76" s="156" t="str">
        <f>IF('Parade Entries'!$G77="Commercial",'Parade Entries'!J77,"")</f>
        <v/>
      </c>
      <c r="I76" s="156" t="str">
        <f>IF('Parade Entries'!$G77="Commercial",'Parade Entries'!K77,"")</f>
        <v/>
      </c>
      <c r="J76" s="156" t="str">
        <f>IF('Parade Entries'!$G77="Commercial",'Parade Entries'!L77,"")</f>
        <v/>
      </c>
      <c r="K76" s="156" t="str">
        <f>IF('Parade Entries'!$G77="Commercial",'Parade Entries'!M77,"")</f>
        <v/>
      </c>
      <c r="L76" s="156" t="str">
        <f>IF('Parade Entries'!$G77="Commercial",'Parade Entries'!N77,"")</f>
        <v/>
      </c>
      <c r="M76" s="156" t="str">
        <f>IF('Parade Entries'!$G77="Commercial",'Parade Entries'!O77,"")</f>
        <v/>
      </c>
      <c r="N76" s="156" t="str">
        <f>IF('Parade Entries'!$G77="Commercial",'Parade Entries'!P77,"")</f>
        <v/>
      </c>
      <c r="O76" s="156" t="str">
        <f>IF('Parade Entries'!$G77="Commercial",'Parade Entries'!Q77,"")</f>
        <v/>
      </c>
      <c r="P76" s="156" t="str">
        <f>IF('Parade Entries'!$G77="Commercial",'Parade Entries'!R77,"")</f>
        <v/>
      </c>
      <c r="Q76" s="156" t="str">
        <f>IF('Parade Entries'!$G77="Commercial",'Parade Entries'!S77,"")</f>
        <v/>
      </c>
      <c r="R76" s="156" t="str">
        <f>IF('Parade Entries'!$G77="Commercial",'Parade Entries'!T77,"")</f>
        <v/>
      </c>
      <c r="S76" s="271" t="str">
        <f>IF('Parade Entries'!$G77="Commercial",'Parade Entries'!U77,"")</f>
        <v/>
      </c>
      <c r="T76" s="271" t="str">
        <f>IF('Parade Entries'!$G77="Commercial",'Parade Entries'!W77,"")</f>
        <v/>
      </c>
      <c r="U76" s="271" t="str">
        <f>IF('Parade Entries'!$G77="Commercial",'Parade Entries'!X77,"")</f>
        <v/>
      </c>
      <c r="V76" s="271" t="str">
        <f>IF('Parade Entries'!$G77="Commercial",'Parade Entries'!V77,"")</f>
        <v/>
      </c>
      <c r="W76" s="272" t="str">
        <f>IF('Parade Entries'!$G77="Commercial",'Parade Entries'!Z77/100,"")</f>
        <v/>
      </c>
      <c r="X76" s="271" t="str">
        <f>IF('Parade Entries'!$G77="Commercial",'Parade Entries'!AB77,"")</f>
        <v/>
      </c>
      <c r="Y76" s="272" t="str">
        <f>IF('Parade Entries'!$G77="Commercial",'Parade Entries'!AA77,"")</f>
        <v/>
      </c>
      <c r="Z76" s="271" t="str">
        <f>IF('Parade Entries'!$G77="Commercial",'Parade Entries'!AB77,"")</f>
        <v/>
      </c>
      <c r="AA76" s="272" t="str">
        <f>IF('Parade Entries'!$G77="Commercial",'Parade Entries'!AC77,"")</f>
        <v/>
      </c>
      <c r="AB76" s="271" t="str">
        <f>IF('Parade Entries'!$G77="Commercial",'Parade Entries'!AD77,"")</f>
        <v/>
      </c>
      <c r="AC76" s="271" t="str">
        <f>IF('Parade Entries'!$G77="Commercial",'Parade Entries'!AE77,"")</f>
        <v/>
      </c>
      <c r="AD76" s="271" t="str">
        <f>IF('Parade Entries'!$G77="Commercial",'Parade Entries'!AF77,"")</f>
        <v/>
      </c>
    </row>
    <row r="77" spans="2:30" ht="18" x14ac:dyDescent="0.25">
      <c r="B77" s="156" t="str">
        <f>IF('Parade Entries'!G78="Commercial",'Parade Entries'!B78,"")</f>
        <v>Timberlake Supportive Living</v>
      </c>
      <c r="C77" s="233">
        <f>IF('Parade Entries'!$G78="Commercial",'Parade Entries'!E78,"")</f>
        <v>46062</v>
      </c>
      <c r="D77" s="156" t="str">
        <f>IF('Parade Entries'!$G78="Commercial",'Parade Entries'!F78,"")</f>
        <v>Paid</v>
      </c>
      <c r="E77" s="156" t="str">
        <f>IF('Parade Entries'!$G78="Commercial",'Parade Entries'!G78,"")</f>
        <v>Commercial</v>
      </c>
      <c r="F77" s="156" t="str">
        <f>IF('Parade Entries'!$G78="Commercial",'Parade Entries'!H78,"")</f>
        <v>Katrina</v>
      </c>
      <c r="G77" s="156" t="str">
        <f>IF('Parade Entries'!$G78="Commercial",'Parade Entries'!I78,"")</f>
        <v>Hairl</v>
      </c>
      <c r="H77" s="156" t="str">
        <f>IF('Parade Entries'!$G78="Commercial",'Parade Entries'!J78,"")</f>
        <v>marketing@timberlakeslf.com</v>
      </c>
      <c r="I77" s="156">
        <f>IF('Parade Entries'!$G78="Commercial",'Parade Entries'!K78,"")</f>
        <v>2173618660</v>
      </c>
      <c r="J77" s="156" t="str">
        <f>IF('Parade Entries'!$G78="Commercial",'Parade Entries'!L78,"")</f>
        <v>Timberlake Supportive Living</v>
      </c>
      <c r="K77" s="156">
        <f>IF('Parade Entries'!$G78="Commercial",'Parade Entries'!M78,"")</f>
        <v>15</v>
      </c>
      <c r="L77" s="156">
        <f>IF('Parade Entries'!$G78="Commercial",'Parade Entries'!N78,"")</f>
        <v>0</v>
      </c>
      <c r="M77" s="156" t="str">
        <f>IF('Parade Entries'!$G78="Commercial",'Parade Entries'!O78,"")</f>
        <v>No</v>
      </c>
      <c r="N77" s="156" t="str">
        <f>IF('Parade Entries'!$G78="Commercial",'Parade Entries'!P78,"")</f>
        <v>No</v>
      </c>
      <c r="O77" s="156">
        <f>IF('Parade Entries'!$G78="Commercial",'Parade Entries'!Q78,"")</f>
        <v>2</v>
      </c>
      <c r="P77" s="156">
        <f>IF('Parade Entries'!$G78="Commercial",'Parade Entries'!R78,"")</f>
        <v>1</v>
      </c>
      <c r="Q77" s="156" t="str">
        <f>IF('Parade Entries'!$G78="Commercial",'Parade Entries'!S78,"")</f>
        <v>langheim - long bed trailer, people ride on
Bailey's - pull behind enclosed trailer for branding</v>
      </c>
      <c r="R77" s="156" t="str">
        <f>IF('Parade Entries'!$G78="Commercial",'Parade Entries'!T78,"")</f>
        <v>Online - Stripe</v>
      </c>
      <c r="S77" s="271">
        <f>IF('Parade Entries'!$G78="Commercial",'Parade Entries'!U78,"")</f>
        <v>300</v>
      </c>
      <c r="T77" s="271">
        <f>IF('Parade Entries'!$G78="Commercial",'Parade Entries'!W78,"")</f>
        <v>291</v>
      </c>
      <c r="U77" s="271">
        <f>IF('Parade Entries'!$G78="Commercial",'Parade Entries'!X78,"")</f>
        <v>0</v>
      </c>
      <c r="V77" s="271">
        <f>IF('Parade Entries'!$G78="Commercial",'Parade Entries'!V78,"")</f>
        <v>9</v>
      </c>
      <c r="W77" s="272">
        <f>IF('Parade Entries'!$G78="Commercial",'Parade Entries'!Z78/100,"")</f>
        <v>0</v>
      </c>
      <c r="X77" s="271">
        <f>IF('Parade Entries'!$G78="Commercial",'Parade Entries'!AB78,"")</f>
        <v>9</v>
      </c>
      <c r="Y77" s="272" t="str">
        <f>IF('Parade Entries'!$G78="Commercial",'Parade Entries'!AA78,"")</f>
        <v/>
      </c>
      <c r="Z77" s="271">
        <f>IF('Parade Entries'!$G78="Commercial",'Parade Entries'!AB78,"")</f>
        <v>9</v>
      </c>
      <c r="AA77" s="272">
        <f>IF('Parade Entries'!$G78="Commercial",'Parade Entries'!AC78,"")</f>
        <v>0.03</v>
      </c>
      <c r="AB77" s="271" t="str">
        <f>IF('Parade Entries'!$G78="Commercial",'Parade Entries'!AD78,"")</f>
        <v>Katrina Hairl</v>
      </c>
      <c r="AC77" s="271" t="str">
        <f>IF('Parade Entries'!$G78="Commercial",'Parade Entries'!AE78,"")</f>
        <v>New Site</v>
      </c>
      <c r="AD77" s="271" t="str">
        <f>IF('Parade Entries'!$G78="Commercial",'Parade Entries'!AF78,"")</f>
        <v/>
      </c>
    </row>
    <row r="78" spans="2:30" ht="18" x14ac:dyDescent="0.25">
      <c r="B78" s="156" t="str">
        <f>IF('Parade Entries'!G79="Commercial",'Parade Entries'!B79,"")</f>
        <v>Bailey Family Insurance &amp; Langheim Concrete</v>
      </c>
      <c r="C78" s="233">
        <f>IF('Parade Entries'!$G79="Commercial",'Parade Entries'!E79,"")</f>
        <v>46063</v>
      </c>
      <c r="D78" s="156" t="str">
        <f>IF('Parade Entries'!$G79="Commercial",'Parade Entries'!F79,"")</f>
        <v>Paid</v>
      </c>
      <c r="E78" s="156" t="str">
        <f>IF('Parade Entries'!$G79="Commercial",'Parade Entries'!G79,"")</f>
        <v>Commercial</v>
      </c>
      <c r="F78" s="156" t="str">
        <f>IF('Parade Entries'!$G79="Commercial",'Parade Entries'!H79,"")</f>
        <v xml:space="preserve">Christine </v>
      </c>
      <c r="G78" s="156" t="str">
        <f>IF('Parade Entries'!$G79="Commercial",'Parade Entries'!I79,"")</f>
        <v>Bailey</v>
      </c>
      <c r="H78" s="156" t="str">
        <f>IF('Parade Entries'!$G79="Commercial",'Parade Entries'!J79,"")</f>
        <v>christine@bfi.us</v>
      </c>
      <c r="I78" s="156">
        <f>IF('Parade Entries'!$G79="Commercial",'Parade Entries'!K79,"")</f>
        <v>2173415069</v>
      </c>
      <c r="J78" s="156" t="str">
        <f>IF('Parade Entries'!$G79="Commercial",'Parade Entries'!L79,"")</f>
        <v>Bailey Family Insurance is an independent insurance agency specializing in home, auto, commercial, and life insurance, shopping multiple top-rated carriers to find the right coverage at the best price. Langheim Concrete Service specializes in residential and commercial concrete construction. Two amazing, local, family-owned businesses!</v>
      </c>
      <c r="K78" s="156">
        <f>IF('Parade Entries'!$G79="Commercial",'Parade Entries'!M79,"")</f>
        <v>30</v>
      </c>
      <c r="L78" s="156" t="str">
        <f>IF('Parade Entries'!$G79="Commercial",'Parade Entries'!N79,"")</f>
        <v>Music is Radio on Speaker</v>
      </c>
      <c r="M78" s="156" t="str">
        <f>IF('Parade Entries'!$G79="Commercial",'Parade Entries'!O79,"")</f>
        <v>No</v>
      </c>
      <c r="N78" s="156" t="str">
        <f>IF('Parade Entries'!$G79="Commercial",'Parade Entries'!P79,"")</f>
        <v>Yes</v>
      </c>
      <c r="O78" s="156">
        <f>IF('Parade Entries'!$G79="Commercial",'Parade Entries'!Q79,"")</f>
        <v>0</v>
      </c>
      <c r="P78" s="156">
        <f>IF('Parade Entries'!$G79="Commercial",'Parade Entries'!R79,"")</f>
        <v>0</v>
      </c>
      <c r="Q78" s="156">
        <f>IF('Parade Entries'!$G79="Commercial",'Parade Entries'!S79,"")</f>
        <v>0</v>
      </c>
      <c r="R78" s="156" t="str">
        <f>IF('Parade Entries'!$G79="Commercial",'Parade Entries'!T79,"")</f>
        <v>Online - Stripe</v>
      </c>
      <c r="S78" s="271">
        <f>IF('Parade Entries'!$G79="Commercial",'Parade Entries'!U79,"")</f>
        <v>325</v>
      </c>
      <c r="T78" s="271">
        <f>IF('Parade Entries'!$G79="Commercial",'Parade Entries'!W79,"")</f>
        <v>315.27</v>
      </c>
      <c r="U78" s="271">
        <f>IF('Parade Entries'!$G79="Commercial",'Parade Entries'!X79,"")</f>
        <v>0</v>
      </c>
      <c r="V78" s="271">
        <f>IF('Parade Entries'!$G79="Commercial",'Parade Entries'!V79,"")</f>
        <v>9.73</v>
      </c>
      <c r="W78" s="272">
        <f>IF('Parade Entries'!$G79="Commercial",'Parade Entries'!Z79/100,"")</f>
        <v>0</v>
      </c>
      <c r="X78" s="271">
        <f>IF('Parade Entries'!$G79="Commercial",'Parade Entries'!AB79,"")</f>
        <v>9.73</v>
      </c>
      <c r="Y78" s="272" t="str">
        <f>IF('Parade Entries'!$G79="Commercial",'Parade Entries'!AA79,"")</f>
        <v/>
      </c>
      <c r="Z78" s="271">
        <f>IF('Parade Entries'!$G79="Commercial",'Parade Entries'!AB79,"")</f>
        <v>9.73</v>
      </c>
      <c r="AA78" s="272">
        <f>IF('Parade Entries'!$G79="Commercial",'Parade Entries'!AC79,"")</f>
        <v>2.9938461538461539E-2</v>
      </c>
      <c r="AB78" s="271" t="str">
        <f>IF('Parade Entries'!$G79="Commercial",'Parade Entries'!AD79,"")</f>
        <v>Christine  Bailey</v>
      </c>
      <c r="AC78" s="271" t="str">
        <f>IF('Parade Entries'!$G79="Commercial",'Parade Entries'!AE79,"")</f>
        <v>New Site</v>
      </c>
      <c r="AD78" s="271" t="str">
        <f>IF('Parade Entries'!$G79="Commercial",'Parade Entries'!AF79,"")</f>
        <v/>
      </c>
    </row>
    <row r="79" spans="2:30" ht="18" x14ac:dyDescent="0.25">
      <c r="B79" s="156" t="str">
        <f>IF('Parade Entries'!G80="Commercial",'Parade Entries'!B80,"")</f>
        <v/>
      </c>
      <c r="C79" s="233" t="str">
        <f>IF('Parade Entries'!$G80="Commercial",'Parade Entries'!E80,"")</f>
        <v/>
      </c>
      <c r="D79" s="156" t="str">
        <f>IF('Parade Entries'!$G80="Commercial",'Parade Entries'!F80,"")</f>
        <v/>
      </c>
      <c r="E79" s="156" t="str">
        <f>IF('Parade Entries'!$G80="Commercial",'Parade Entries'!G80,"")</f>
        <v/>
      </c>
      <c r="F79" s="156" t="str">
        <f>IF('Parade Entries'!$G80="Commercial",'Parade Entries'!H80,"")</f>
        <v/>
      </c>
      <c r="G79" s="156" t="str">
        <f>IF('Parade Entries'!$G80="Commercial",'Parade Entries'!I80,"")</f>
        <v/>
      </c>
      <c r="H79" s="156" t="str">
        <f>IF('Parade Entries'!$G80="Commercial",'Parade Entries'!J80,"")</f>
        <v/>
      </c>
      <c r="I79" s="156" t="str">
        <f>IF('Parade Entries'!$G80="Commercial",'Parade Entries'!K80,"")</f>
        <v/>
      </c>
      <c r="J79" s="156" t="str">
        <f>IF('Parade Entries'!$G80="Commercial",'Parade Entries'!L80,"")</f>
        <v/>
      </c>
      <c r="K79" s="156" t="str">
        <f>IF('Parade Entries'!$G80="Commercial",'Parade Entries'!M80,"")</f>
        <v/>
      </c>
      <c r="L79" s="156" t="str">
        <f>IF('Parade Entries'!$G80="Commercial",'Parade Entries'!N80,"")</f>
        <v/>
      </c>
      <c r="M79" s="156" t="str">
        <f>IF('Parade Entries'!$G80="Commercial",'Parade Entries'!O80,"")</f>
        <v/>
      </c>
      <c r="N79" s="156" t="str">
        <f>IF('Parade Entries'!$G80="Commercial",'Parade Entries'!P80,"")</f>
        <v/>
      </c>
      <c r="O79" s="156" t="str">
        <f>IF('Parade Entries'!$G80="Commercial",'Parade Entries'!Q80,"")</f>
        <v/>
      </c>
      <c r="P79" s="156" t="str">
        <f>IF('Parade Entries'!$G80="Commercial",'Parade Entries'!R80,"")</f>
        <v/>
      </c>
      <c r="Q79" s="156" t="str">
        <f>IF('Parade Entries'!$G80="Commercial",'Parade Entries'!S80,"")</f>
        <v/>
      </c>
      <c r="R79" s="156" t="str">
        <f>IF('Parade Entries'!$G80="Commercial",'Parade Entries'!T80,"")</f>
        <v/>
      </c>
      <c r="S79" s="271" t="str">
        <f>IF('Parade Entries'!$G80="Commercial",'Parade Entries'!U80,"")</f>
        <v/>
      </c>
      <c r="T79" s="271" t="str">
        <f>IF('Parade Entries'!$G80="Commercial",'Parade Entries'!W80,"")</f>
        <v/>
      </c>
      <c r="U79" s="271" t="str">
        <f>IF('Parade Entries'!$G80="Commercial",'Parade Entries'!X80,"")</f>
        <v/>
      </c>
      <c r="V79" s="271" t="str">
        <f>IF('Parade Entries'!$G80="Commercial",'Parade Entries'!V80,"")</f>
        <v/>
      </c>
      <c r="W79" s="272" t="str">
        <f>IF('Parade Entries'!$G80="Commercial",'Parade Entries'!Z80/100,"")</f>
        <v/>
      </c>
      <c r="X79" s="271" t="str">
        <f>IF('Parade Entries'!$G80="Commercial",'Parade Entries'!AB80,"")</f>
        <v/>
      </c>
      <c r="Y79" s="272" t="str">
        <f>IF('Parade Entries'!$G80="Commercial",'Parade Entries'!AA80,"")</f>
        <v/>
      </c>
      <c r="Z79" s="271" t="str">
        <f>IF('Parade Entries'!$G80="Commercial",'Parade Entries'!AB80,"")</f>
        <v/>
      </c>
      <c r="AA79" s="272" t="str">
        <f>IF('Parade Entries'!$G80="Commercial",'Parade Entries'!AC80,"")</f>
        <v/>
      </c>
      <c r="AB79" s="271" t="str">
        <f>IF('Parade Entries'!$G80="Commercial",'Parade Entries'!AD80,"")</f>
        <v/>
      </c>
      <c r="AC79" s="271" t="str">
        <f>IF('Parade Entries'!$G80="Commercial",'Parade Entries'!AE80,"")</f>
        <v/>
      </c>
      <c r="AD79" s="271" t="str">
        <f>IF('Parade Entries'!$G80="Commercial",'Parade Entries'!AF80,"")</f>
        <v/>
      </c>
    </row>
    <row r="80" spans="2:30" ht="18" x14ac:dyDescent="0.25">
      <c r="B80" s="156" t="str">
        <f>IF('Parade Entries'!G81="Commercial",'Parade Entries'!B81,"")</f>
        <v>Nancy's Pizza</v>
      </c>
      <c r="C80" s="233">
        <f>IF('Parade Entries'!$G81="Commercial",'Parade Entries'!E81,"")</f>
        <v>46064</v>
      </c>
      <c r="D80" s="156" t="str">
        <f>IF('Parade Entries'!$G81="Commercial",'Parade Entries'!F81,"")</f>
        <v>Paid</v>
      </c>
      <c r="E80" s="156" t="str">
        <f>IF('Parade Entries'!$G81="Commercial",'Parade Entries'!G81,"")</f>
        <v>Commercial</v>
      </c>
      <c r="F80" s="156" t="str">
        <f>IF('Parade Entries'!$G81="Commercial",'Parade Entries'!H81,"")</f>
        <v>Christa</v>
      </c>
      <c r="G80" s="156" t="str">
        <f>IF('Parade Entries'!$G81="Commercial",'Parade Entries'!I81,"")</f>
        <v>McGraw</v>
      </c>
      <c r="H80" s="156" t="str">
        <f>IF('Parade Entries'!$G81="Commercial",'Parade Entries'!J81,"")</f>
        <v>christa@55development.com</v>
      </c>
      <c r="I80" s="156">
        <f>IF('Parade Entries'!$G81="Commercial",'Parade Entries'!K81,"")</f>
        <v>2178365786</v>
      </c>
      <c r="J80" s="156" t="str">
        <f>IF('Parade Entries'!$G81="Commercial",'Parade Entries'!L81,"")</f>
        <v>Get the Original Stuffed Pizza at Nancy's Pizza, plus their thin crust, salads, pastas, appetizers and more! Enjoy Dine In, Carry Out or Delivery every day from 11 AM - 9 PM. Happy Hour from Monday - Thursday from 4 - 6 PM. Order online at http://www.nancyspizza.com. Head there after the parade to enjoy great food and curated cocktails!</v>
      </c>
      <c r="K80" s="156">
        <f>IF('Parade Entries'!$G81="Commercial",'Parade Entries'!M81,"")</f>
        <v>10</v>
      </c>
      <c r="L80" s="156">
        <f>IF('Parade Entries'!$G81="Commercial",'Parade Entries'!N81,"")</f>
        <v>0</v>
      </c>
      <c r="M80" s="156" t="str">
        <f>IF('Parade Entries'!$G81="Commercial",'Parade Entries'!O81,"")</f>
        <v>No</v>
      </c>
      <c r="N80" s="156" t="str">
        <f>IF('Parade Entries'!$G81="Commercial",'Parade Entries'!P81,"")</f>
        <v>No</v>
      </c>
      <c r="O80" s="156">
        <f>IF('Parade Entries'!$G81="Commercial",'Parade Entries'!Q81,"")</f>
        <v>1</v>
      </c>
      <c r="P80" s="156">
        <f>IF('Parade Entries'!$G81="Commercial",'Parade Entries'!R81,"")</f>
        <v>0</v>
      </c>
      <c r="Q80" s="156">
        <f>IF('Parade Entries'!$G81="Commercial",'Parade Entries'!S81,"")</f>
        <v>0</v>
      </c>
      <c r="R80" s="156">
        <f>IF('Parade Entries'!$G81="Commercial",'Parade Entries'!T81,"")</f>
        <v>0</v>
      </c>
      <c r="S80" s="271">
        <f>IF('Parade Entries'!$G81="Commercial",'Parade Entries'!U81,"")</f>
        <v>300</v>
      </c>
      <c r="T80" s="271">
        <f>IF('Parade Entries'!$G81="Commercial",'Parade Entries'!W81,"")</f>
        <v>291</v>
      </c>
      <c r="U80" s="271">
        <f>IF('Parade Entries'!$G81="Commercial",'Parade Entries'!X81,"")</f>
        <v>0</v>
      </c>
      <c r="V80" s="271">
        <f>IF('Parade Entries'!$G81="Commercial",'Parade Entries'!V81,"")</f>
        <v>9</v>
      </c>
      <c r="W80" s="272">
        <f>IF('Parade Entries'!$G81="Commercial",'Parade Entries'!Z81/100,"")</f>
        <v>0</v>
      </c>
      <c r="X80" s="271">
        <f>IF('Parade Entries'!$G81="Commercial",'Parade Entries'!AB81,"")</f>
        <v>9</v>
      </c>
      <c r="Y80" s="272" t="str">
        <f>IF('Parade Entries'!$G81="Commercial",'Parade Entries'!AA81,"")</f>
        <v/>
      </c>
      <c r="Z80" s="271">
        <f>IF('Parade Entries'!$G81="Commercial",'Parade Entries'!AB81,"")</f>
        <v>9</v>
      </c>
      <c r="AA80" s="272">
        <f>IF('Parade Entries'!$G81="Commercial",'Parade Entries'!AC81,"")</f>
        <v>0.03</v>
      </c>
      <c r="AB80" s="271" t="str">
        <f>IF('Parade Entries'!$G81="Commercial",'Parade Entries'!AD81,"")</f>
        <v>Christa McGraw</v>
      </c>
      <c r="AC80" s="271" t="str">
        <f>IF('Parade Entries'!$G81="Commercial",'Parade Entries'!AE81,"")</f>
        <v>New Site</v>
      </c>
      <c r="AD80" s="271" t="str">
        <f>IF('Parade Entries'!$G81="Commercial",'Parade Entries'!AF81,"")</f>
        <v/>
      </c>
    </row>
    <row r="81" spans="2:30" ht="18" x14ac:dyDescent="0.25">
      <c r="B81" s="156" t="str">
        <f>IF('Parade Entries'!G82="Commercial",'Parade Entries'!B82,"")</f>
        <v/>
      </c>
      <c r="C81" s="233" t="str">
        <f>IF('Parade Entries'!$G82="Commercial",'Parade Entries'!E82,"")</f>
        <v/>
      </c>
      <c r="D81" s="156" t="str">
        <f>IF('Parade Entries'!$G82="Commercial",'Parade Entries'!F82,"")</f>
        <v/>
      </c>
      <c r="E81" s="156" t="str">
        <f>IF('Parade Entries'!$G82="Commercial",'Parade Entries'!G82,"")</f>
        <v/>
      </c>
      <c r="F81" s="156" t="str">
        <f>IF('Parade Entries'!$G82="Commercial",'Parade Entries'!H82,"")</f>
        <v/>
      </c>
      <c r="G81" s="156" t="str">
        <f>IF('Parade Entries'!$G82="Commercial",'Parade Entries'!I82,"")</f>
        <v/>
      </c>
      <c r="H81" s="156" t="str">
        <f>IF('Parade Entries'!$G82="Commercial",'Parade Entries'!J82,"")</f>
        <v/>
      </c>
      <c r="I81" s="156" t="str">
        <f>IF('Parade Entries'!$G82="Commercial",'Parade Entries'!K82,"")</f>
        <v/>
      </c>
      <c r="J81" s="156" t="str">
        <f>IF('Parade Entries'!$G82="Commercial",'Parade Entries'!L82,"")</f>
        <v/>
      </c>
      <c r="K81" s="156" t="str">
        <f>IF('Parade Entries'!$G82="Commercial",'Parade Entries'!M82,"")</f>
        <v/>
      </c>
      <c r="L81" s="156" t="str">
        <f>IF('Parade Entries'!$G82="Commercial",'Parade Entries'!N82,"")</f>
        <v/>
      </c>
      <c r="M81" s="156" t="str">
        <f>IF('Parade Entries'!$G82="Commercial",'Parade Entries'!O82,"")</f>
        <v/>
      </c>
      <c r="N81" s="156" t="str">
        <f>IF('Parade Entries'!$G82="Commercial",'Parade Entries'!P82,"")</f>
        <v/>
      </c>
      <c r="O81" s="156" t="str">
        <f>IF('Parade Entries'!$G82="Commercial",'Parade Entries'!Q82,"")</f>
        <v/>
      </c>
      <c r="P81" s="156" t="str">
        <f>IF('Parade Entries'!$G82="Commercial",'Parade Entries'!R82,"")</f>
        <v/>
      </c>
      <c r="Q81" s="156" t="str">
        <f>IF('Parade Entries'!$G82="Commercial",'Parade Entries'!S82,"")</f>
        <v/>
      </c>
      <c r="R81" s="156" t="str">
        <f>IF('Parade Entries'!$G82="Commercial",'Parade Entries'!T82,"")</f>
        <v/>
      </c>
      <c r="S81" s="271" t="str">
        <f>IF('Parade Entries'!$G82="Commercial",'Parade Entries'!U82,"")</f>
        <v/>
      </c>
      <c r="T81" s="271" t="str">
        <f>IF('Parade Entries'!$G82="Commercial",'Parade Entries'!W82,"")</f>
        <v/>
      </c>
      <c r="U81" s="271" t="str">
        <f>IF('Parade Entries'!$G82="Commercial",'Parade Entries'!X82,"")</f>
        <v/>
      </c>
      <c r="V81" s="271" t="str">
        <f>IF('Parade Entries'!$G82="Commercial",'Parade Entries'!V82,"")</f>
        <v/>
      </c>
      <c r="W81" s="272" t="str">
        <f>IF('Parade Entries'!$G82="Commercial",'Parade Entries'!Z82/100,"")</f>
        <v/>
      </c>
      <c r="X81" s="271" t="str">
        <f>IF('Parade Entries'!$G82="Commercial",'Parade Entries'!AB82,"")</f>
        <v/>
      </c>
      <c r="Y81" s="272" t="str">
        <f>IF('Parade Entries'!$G82="Commercial",'Parade Entries'!AA82,"")</f>
        <v/>
      </c>
      <c r="Z81" s="271" t="str">
        <f>IF('Parade Entries'!$G82="Commercial",'Parade Entries'!AB82,"")</f>
        <v/>
      </c>
      <c r="AA81" s="272" t="str">
        <f>IF('Parade Entries'!$G82="Commercial",'Parade Entries'!AC82,"")</f>
        <v/>
      </c>
      <c r="AB81" s="271" t="str">
        <f>IF('Parade Entries'!$G82="Commercial",'Parade Entries'!AD82,"")</f>
        <v/>
      </c>
      <c r="AC81" s="271" t="str">
        <f>IF('Parade Entries'!$G82="Commercial",'Parade Entries'!AE82,"")</f>
        <v/>
      </c>
      <c r="AD81" s="271" t="str">
        <f>IF('Parade Entries'!$G82="Commercial",'Parade Entries'!AF82,"")</f>
        <v/>
      </c>
    </row>
    <row r="82" spans="2:30" ht="18" x14ac:dyDescent="0.25">
      <c r="B82" s="156" t="str">
        <f>IF('Parade Entries'!G83="Commercial",'Parade Entries'!B83,"")</f>
        <v/>
      </c>
      <c r="C82" s="233" t="str">
        <f>IF('Parade Entries'!$G83="Commercial",'Parade Entries'!E83,"")</f>
        <v/>
      </c>
      <c r="D82" s="156" t="str">
        <f>IF('Parade Entries'!$G83="Commercial",'Parade Entries'!F83,"")</f>
        <v/>
      </c>
      <c r="E82" s="156" t="str">
        <f>IF('Parade Entries'!$G83="Commercial",'Parade Entries'!G83,"")</f>
        <v/>
      </c>
      <c r="F82" s="156" t="str">
        <f>IF('Parade Entries'!$G83="Commercial",'Parade Entries'!H83,"")</f>
        <v/>
      </c>
      <c r="G82" s="156" t="str">
        <f>IF('Parade Entries'!$G83="Commercial",'Parade Entries'!I83,"")</f>
        <v/>
      </c>
      <c r="H82" s="156" t="str">
        <f>IF('Parade Entries'!$G83="Commercial",'Parade Entries'!J83,"")</f>
        <v/>
      </c>
      <c r="I82" s="156" t="str">
        <f>IF('Parade Entries'!$G83="Commercial",'Parade Entries'!K83,"")</f>
        <v/>
      </c>
      <c r="J82" s="156" t="str">
        <f>IF('Parade Entries'!$G83="Commercial",'Parade Entries'!L83,"")</f>
        <v/>
      </c>
      <c r="K82" s="156" t="str">
        <f>IF('Parade Entries'!$G83="Commercial",'Parade Entries'!M83,"")</f>
        <v/>
      </c>
      <c r="L82" s="156" t="str">
        <f>IF('Parade Entries'!$G83="Commercial",'Parade Entries'!N83,"")</f>
        <v/>
      </c>
      <c r="M82" s="156" t="str">
        <f>IF('Parade Entries'!$G83="Commercial",'Parade Entries'!O83,"")</f>
        <v/>
      </c>
      <c r="N82" s="156" t="str">
        <f>IF('Parade Entries'!$G83="Commercial",'Parade Entries'!P83,"")</f>
        <v/>
      </c>
      <c r="O82" s="156" t="str">
        <f>IF('Parade Entries'!$G83="Commercial",'Parade Entries'!Q83,"")</f>
        <v/>
      </c>
      <c r="P82" s="156" t="str">
        <f>IF('Parade Entries'!$G83="Commercial",'Parade Entries'!R83,"")</f>
        <v/>
      </c>
      <c r="Q82" s="156" t="str">
        <f>IF('Parade Entries'!$G83="Commercial",'Parade Entries'!S83,"")</f>
        <v/>
      </c>
      <c r="R82" s="156" t="str">
        <f>IF('Parade Entries'!$G83="Commercial",'Parade Entries'!T83,"")</f>
        <v/>
      </c>
      <c r="S82" s="271" t="str">
        <f>IF('Parade Entries'!$G83="Commercial",'Parade Entries'!U83,"")</f>
        <v/>
      </c>
      <c r="T82" s="271" t="str">
        <f>IF('Parade Entries'!$G83="Commercial",'Parade Entries'!W83,"")</f>
        <v/>
      </c>
      <c r="U82" s="271" t="str">
        <f>IF('Parade Entries'!$G83="Commercial",'Parade Entries'!X83,"")</f>
        <v/>
      </c>
      <c r="V82" s="271" t="str">
        <f>IF('Parade Entries'!$G83="Commercial",'Parade Entries'!V83,"")</f>
        <v/>
      </c>
      <c r="W82" s="272" t="str">
        <f>IF('Parade Entries'!$G83="Commercial",'Parade Entries'!Z83/100,"")</f>
        <v/>
      </c>
      <c r="X82" s="271" t="str">
        <f>IF('Parade Entries'!$G83="Commercial",'Parade Entries'!AB83,"")</f>
        <v/>
      </c>
      <c r="Y82" s="272" t="str">
        <f>IF('Parade Entries'!$G83="Commercial",'Parade Entries'!AA83,"")</f>
        <v/>
      </c>
      <c r="Z82" s="271" t="str">
        <f>IF('Parade Entries'!$G83="Commercial",'Parade Entries'!AB83,"")</f>
        <v/>
      </c>
      <c r="AA82" s="272" t="str">
        <f>IF('Parade Entries'!$G83="Commercial",'Parade Entries'!AC83,"")</f>
        <v/>
      </c>
      <c r="AB82" s="271" t="str">
        <f>IF('Parade Entries'!$G83="Commercial",'Parade Entries'!AD83,"")</f>
        <v/>
      </c>
      <c r="AC82" s="271" t="str">
        <f>IF('Parade Entries'!$G83="Commercial",'Parade Entries'!AE83,"")</f>
        <v/>
      </c>
      <c r="AD82" s="271" t="str">
        <f>IF('Parade Entries'!$G83="Commercial",'Parade Entries'!AF83,"")</f>
        <v/>
      </c>
    </row>
    <row r="83" spans="2:30" ht="18" x14ac:dyDescent="0.25">
      <c r="B83" s="156" t="str">
        <f>IF('Parade Entries'!G84="Commercial",'Parade Entries'!B84,"")</f>
        <v/>
      </c>
      <c r="C83" s="233" t="str">
        <f>IF('Parade Entries'!$G84="Commercial",'Parade Entries'!E84,"")</f>
        <v/>
      </c>
      <c r="D83" s="156" t="str">
        <f>IF('Parade Entries'!$G84="Commercial",'Parade Entries'!F84,"")</f>
        <v/>
      </c>
      <c r="E83" s="156" t="str">
        <f>IF('Parade Entries'!$G84="Commercial",'Parade Entries'!G84,"")</f>
        <v/>
      </c>
      <c r="F83" s="156" t="str">
        <f>IF('Parade Entries'!$G84="Commercial",'Parade Entries'!H84,"")</f>
        <v/>
      </c>
      <c r="G83" s="156" t="str">
        <f>IF('Parade Entries'!$G84="Commercial",'Parade Entries'!I84,"")</f>
        <v/>
      </c>
      <c r="H83" s="156" t="str">
        <f>IF('Parade Entries'!$G84="Commercial",'Parade Entries'!J84,"")</f>
        <v/>
      </c>
      <c r="I83" s="156" t="str">
        <f>IF('Parade Entries'!$G84="Commercial",'Parade Entries'!K84,"")</f>
        <v/>
      </c>
      <c r="J83" s="156" t="str">
        <f>IF('Parade Entries'!$G84="Commercial",'Parade Entries'!L84,"")</f>
        <v/>
      </c>
      <c r="K83" s="156" t="str">
        <f>IF('Parade Entries'!$G84="Commercial",'Parade Entries'!M84,"")</f>
        <v/>
      </c>
      <c r="L83" s="156" t="str">
        <f>IF('Parade Entries'!$G84="Commercial",'Parade Entries'!N84,"")</f>
        <v/>
      </c>
      <c r="M83" s="156" t="str">
        <f>IF('Parade Entries'!$G84="Commercial",'Parade Entries'!O84,"")</f>
        <v/>
      </c>
      <c r="N83" s="156" t="str">
        <f>IF('Parade Entries'!$G84="Commercial",'Parade Entries'!P84,"")</f>
        <v/>
      </c>
      <c r="O83" s="156" t="str">
        <f>IF('Parade Entries'!$G84="Commercial",'Parade Entries'!Q84,"")</f>
        <v/>
      </c>
      <c r="P83" s="156" t="str">
        <f>IF('Parade Entries'!$G84="Commercial",'Parade Entries'!R84,"")</f>
        <v/>
      </c>
      <c r="Q83" s="156" t="str">
        <f>IF('Parade Entries'!$G84="Commercial",'Parade Entries'!S84,"")</f>
        <v/>
      </c>
      <c r="R83" s="156" t="str">
        <f>IF('Parade Entries'!$G84="Commercial",'Parade Entries'!T84,"")</f>
        <v/>
      </c>
      <c r="S83" s="271" t="str">
        <f>IF('Parade Entries'!$G84="Commercial",'Parade Entries'!U84,"")</f>
        <v/>
      </c>
      <c r="T83" s="271" t="str">
        <f>IF('Parade Entries'!$G84="Commercial",'Parade Entries'!W84,"")</f>
        <v/>
      </c>
      <c r="U83" s="271" t="str">
        <f>IF('Parade Entries'!$G84="Commercial",'Parade Entries'!X84,"")</f>
        <v/>
      </c>
      <c r="V83" s="271" t="str">
        <f>IF('Parade Entries'!$G84="Commercial",'Parade Entries'!V84,"")</f>
        <v/>
      </c>
      <c r="W83" s="272" t="str">
        <f>IF('Parade Entries'!$G84="Commercial",'Parade Entries'!Z84/100,"")</f>
        <v/>
      </c>
      <c r="X83" s="271" t="str">
        <f>IF('Parade Entries'!$G84="Commercial",'Parade Entries'!AB84,"")</f>
        <v/>
      </c>
      <c r="Y83" s="272" t="str">
        <f>IF('Parade Entries'!$G84="Commercial",'Parade Entries'!AA84,"")</f>
        <v/>
      </c>
      <c r="Z83" s="271" t="str">
        <f>IF('Parade Entries'!$G84="Commercial",'Parade Entries'!AB84,"")</f>
        <v/>
      </c>
      <c r="AA83" s="272" t="str">
        <f>IF('Parade Entries'!$G84="Commercial",'Parade Entries'!AC84,"")</f>
        <v/>
      </c>
      <c r="AB83" s="271" t="str">
        <f>IF('Parade Entries'!$G84="Commercial",'Parade Entries'!AD84,"")</f>
        <v/>
      </c>
      <c r="AC83" s="271" t="str">
        <f>IF('Parade Entries'!$G84="Commercial",'Parade Entries'!AE84,"")</f>
        <v/>
      </c>
      <c r="AD83" s="271" t="str">
        <f>IF('Parade Entries'!$G84="Commercial",'Parade Entries'!AF84,"")</f>
        <v/>
      </c>
    </row>
    <row r="84" spans="2:30" ht="18" x14ac:dyDescent="0.25">
      <c r="B84" s="156" t="str">
        <f>IF('Parade Entries'!G85="Commercial",'Parade Entries'!B85,"")</f>
        <v/>
      </c>
      <c r="C84" s="233" t="str">
        <f>IF('Parade Entries'!$G85="Commercial",'Parade Entries'!E85,"")</f>
        <v/>
      </c>
      <c r="D84" s="156" t="str">
        <f>IF('Parade Entries'!$G85="Commercial",'Parade Entries'!F85,"")</f>
        <v/>
      </c>
      <c r="E84" s="156" t="str">
        <f>IF('Parade Entries'!$G85="Commercial",'Parade Entries'!G85,"")</f>
        <v/>
      </c>
      <c r="F84" s="156" t="str">
        <f>IF('Parade Entries'!$G85="Commercial",'Parade Entries'!H85,"")</f>
        <v/>
      </c>
      <c r="G84" s="156" t="str">
        <f>IF('Parade Entries'!$G85="Commercial",'Parade Entries'!I85,"")</f>
        <v/>
      </c>
      <c r="H84" s="156" t="str">
        <f>IF('Parade Entries'!$G85="Commercial",'Parade Entries'!J85,"")</f>
        <v/>
      </c>
      <c r="I84" s="156" t="str">
        <f>IF('Parade Entries'!$G85="Commercial",'Parade Entries'!K85,"")</f>
        <v/>
      </c>
      <c r="J84" s="156" t="str">
        <f>IF('Parade Entries'!$G85="Commercial",'Parade Entries'!L85,"")</f>
        <v/>
      </c>
      <c r="K84" s="156" t="str">
        <f>IF('Parade Entries'!$G85="Commercial",'Parade Entries'!M85,"")</f>
        <v/>
      </c>
      <c r="L84" s="156" t="str">
        <f>IF('Parade Entries'!$G85="Commercial",'Parade Entries'!N85,"")</f>
        <v/>
      </c>
      <c r="M84" s="156" t="str">
        <f>IF('Parade Entries'!$G85="Commercial",'Parade Entries'!O85,"")</f>
        <v/>
      </c>
      <c r="N84" s="156" t="str">
        <f>IF('Parade Entries'!$G85="Commercial",'Parade Entries'!P85,"")</f>
        <v/>
      </c>
      <c r="O84" s="156" t="str">
        <f>IF('Parade Entries'!$G85="Commercial",'Parade Entries'!Q85,"")</f>
        <v/>
      </c>
      <c r="P84" s="156" t="str">
        <f>IF('Parade Entries'!$G85="Commercial",'Parade Entries'!R85,"")</f>
        <v/>
      </c>
      <c r="Q84" s="156" t="str">
        <f>IF('Parade Entries'!$G85="Commercial",'Parade Entries'!S85,"")</f>
        <v/>
      </c>
      <c r="R84" s="156" t="str">
        <f>IF('Parade Entries'!$G85="Commercial",'Parade Entries'!T85,"")</f>
        <v/>
      </c>
      <c r="S84" s="271" t="str">
        <f>IF('Parade Entries'!$G85="Commercial",'Parade Entries'!U85,"")</f>
        <v/>
      </c>
      <c r="T84" s="271" t="str">
        <f>IF('Parade Entries'!$G85="Commercial",'Parade Entries'!W85,"")</f>
        <v/>
      </c>
      <c r="U84" s="271" t="str">
        <f>IF('Parade Entries'!$G85="Commercial",'Parade Entries'!X85,"")</f>
        <v/>
      </c>
      <c r="V84" s="271" t="str">
        <f>IF('Parade Entries'!$G85="Commercial",'Parade Entries'!V85,"")</f>
        <v/>
      </c>
      <c r="W84" s="272" t="str">
        <f>IF('Parade Entries'!$G85="Commercial",'Parade Entries'!Z85/100,"")</f>
        <v/>
      </c>
      <c r="X84" s="271" t="str">
        <f>IF('Parade Entries'!$G85="Commercial",'Parade Entries'!AB85,"")</f>
        <v/>
      </c>
      <c r="Y84" s="272" t="str">
        <f>IF('Parade Entries'!$G85="Commercial",'Parade Entries'!AA85,"")</f>
        <v/>
      </c>
      <c r="Z84" s="271" t="str">
        <f>IF('Parade Entries'!$G85="Commercial",'Parade Entries'!AB85,"")</f>
        <v/>
      </c>
      <c r="AA84" s="272" t="str">
        <f>IF('Parade Entries'!$G85="Commercial",'Parade Entries'!AC85,"")</f>
        <v/>
      </c>
      <c r="AB84" s="271" t="str">
        <f>IF('Parade Entries'!$G85="Commercial",'Parade Entries'!AD85,"")</f>
        <v/>
      </c>
      <c r="AC84" s="271" t="str">
        <f>IF('Parade Entries'!$G85="Commercial",'Parade Entries'!AE85,"")</f>
        <v/>
      </c>
      <c r="AD84" s="271" t="str">
        <f>IF('Parade Entries'!$G85="Commercial",'Parade Entries'!AF85,"")</f>
        <v/>
      </c>
    </row>
    <row r="85" spans="2:30" ht="18" x14ac:dyDescent="0.25">
      <c r="B85" s="156" t="str">
        <f>IF('Parade Entries'!G86="Commercial",'Parade Entries'!B86,"")</f>
        <v>The Penny Bar</v>
      </c>
      <c r="C85" s="233">
        <f>IF('Parade Entries'!$G86="Commercial",'Parade Entries'!E86,"")</f>
        <v>46068</v>
      </c>
      <c r="D85" s="156" t="str">
        <f>IF('Parade Entries'!$G86="Commercial",'Parade Entries'!F86,"")</f>
        <v>PAID</v>
      </c>
      <c r="E85" s="156" t="str">
        <f>IF('Parade Entries'!$G86="Commercial",'Parade Entries'!G86,"")</f>
        <v>Commercial</v>
      </c>
      <c r="F85" s="156" t="str">
        <f>IF('Parade Entries'!$G86="Commercial",'Parade Entries'!H86,"")</f>
        <v>Robyn</v>
      </c>
      <c r="G85" s="156" t="str">
        <f>IF('Parade Entries'!$G86="Commercial",'Parade Entries'!I86,"")</f>
        <v>Dougherty</v>
      </c>
      <c r="H85" s="156" t="str">
        <f>IF('Parade Entries'!$G86="Commercial",'Parade Entries'!J86,"")</f>
        <v>batmom71@live.com</v>
      </c>
      <c r="I85" s="156">
        <f>IF('Parade Entries'!$G86="Commercial",'Parade Entries'!K86,"")</f>
        <v>2175236995</v>
      </c>
      <c r="J85" s="156" t="str">
        <f>IF('Parade Entries'!$G86="Commercial",'Parade Entries'!L86,"")</f>
        <v>The Penny Bar has been in Springfield, IL, located at the same site since 1931, It is famous for its "penny bar," which has been a staple since 1977.  
In 2008, owners replaced the original 1977 coins with a new top featuring 10,250 pennies, installed with help from customers and friends.
  Back in the 1960's it was called Ollie's,  later re-named to Price Street Pub....and now it is called The Penny Bar. Come see 10,250 pennies at 2816 Price Street in Springfield.</v>
      </c>
      <c r="K85" s="156">
        <f>IF('Parade Entries'!$G86="Commercial",'Parade Entries'!M86,"")</f>
        <v>15</v>
      </c>
      <c r="L85" s="156" t="str">
        <f>IF('Parade Entries'!$G86="Commercial",'Parade Entries'!N86,"")</f>
        <v>First Time in the Parade. This float is paid for and built by the Regulars of th Bar and not the bar itself, to promote their favorite place.</v>
      </c>
      <c r="M85" s="156" t="str">
        <f>IF('Parade Entries'!$G86="Commercial",'Parade Entries'!O86,"")</f>
        <v>Yes</v>
      </c>
      <c r="N85" s="156" t="str">
        <f>IF('Parade Entries'!$G86="Commercial",'Parade Entries'!P86,"")</f>
        <v>Yes</v>
      </c>
      <c r="O85" s="156">
        <f>IF('Parade Entries'!$G86="Commercial",'Parade Entries'!Q86,"")</f>
        <v>1</v>
      </c>
      <c r="P85" s="156">
        <f>IF('Parade Entries'!$G86="Commercial",'Parade Entries'!R86,"")</f>
        <v>1</v>
      </c>
      <c r="Q85" s="156" t="str">
        <f>IF('Parade Entries'!$G86="Commercial",'Parade Entries'!S86,"")</f>
        <v>Truck with 20'Trailer</v>
      </c>
      <c r="R85" s="156" t="str">
        <f>IF('Parade Entries'!$G86="Commercial",'Parade Entries'!T86,"")</f>
        <v>Check</v>
      </c>
      <c r="S85" s="271">
        <f>IF('Parade Entries'!$G86="Commercial",'Parade Entries'!U86,"")</f>
        <v>300</v>
      </c>
      <c r="T85" s="271">
        <f>IF('Parade Entries'!$G86="Commercial",'Parade Entries'!W86,"")</f>
        <v>300</v>
      </c>
      <c r="U85" s="271">
        <f>IF('Parade Entries'!$G86="Commercial",'Parade Entries'!X86,"")</f>
        <v>0</v>
      </c>
      <c r="V85" s="271">
        <f>IF('Parade Entries'!$G86="Commercial",'Parade Entries'!V86,"")</f>
        <v>0</v>
      </c>
      <c r="W85" s="272">
        <f>IF('Parade Entries'!$G86="Commercial",'Parade Entries'!Z86/100,"")</f>
        <v>0</v>
      </c>
      <c r="X85" s="271">
        <f>IF('Parade Entries'!$G86="Commercial",'Parade Entries'!AB86,"")</f>
        <v>0</v>
      </c>
      <c r="Y85" s="272" t="str">
        <f>IF('Parade Entries'!$G86="Commercial",'Parade Entries'!AA86,"")</f>
        <v/>
      </c>
      <c r="Z85" s="271">
        <f>IF('Parade Entries'!$G86="Commercial",'Parade Entries'!AB86,"")</f>
        <v>0</v>
      </c>
      <c r="AA85" s="272">
        <f>IF('Parade Entries'!$G86="Commercial",'Parade Entries'!AC86,"")</f>
        <v>0</v>
      </c>
      <c r="AB85" s="271" t="str">
        <f>IF('Parade Entries'!$G86="Commercial",'Parade Entries'!AD86,"")</f>
        <v>Robyn Dougherty</v>
      </c>
      <c r="AC85" s="271" t="str">
        <f>IF('Parade Entries'!$G86="Commercial",'Parade Entries'!AE86,"")</f>
        <v>New Site</v>
      </c>
      <c r="AD85" s="271">
        <f>IF('Parade Entries'!$G86="Commercial",'Parade Entries'!AF86,"")</f>
        <v>300</v>
      </c>
    </row>
    <row r="86" spans="2:30" ht="18" x14ac:dyDescent="0.25">
      <c r="B86" s="156" t="str">
        <f>IF('Parade Entries'!G87="Commercial",'Parade Entries'!B87,"")</f>
        <v/>
      </c>
      <c r="C86" s="233" t="str">
        <f>IF('Parade Entries'!$G87="Commercial",'Parade Entries'!E87,"")</f>
        <v/>
      </c>
      <c r="D86" s="156" t="str">
        <f>IF('Parade Entries'!$G87="Commercial",'Parade Entries'!F87,"")</f>
        <v/>
      </c>
      <c r="E86" s="156" t="str">
        <f>IF('Parade Entries'!$G87="Commercial",'Parade Entries'!G87,"")</f>
        <v/>
      </c>
      <c r="F86" s="156" t="str">
        <f>IF('Parade Entries'!$G87="Commercial",'Parade Entries'!H87,"")</f>
        <v/>
      </c>
      <c r="G86" s="156" t="str">
        <f>IF('Parade Entries'!$G87="Commercial",'Parade Entries'!I87,"")</f>
        <v/>
      </c>
      <c r="H86" s="156" t="str">
        <f>IF('Parade Entries'!$G87="Commercial",'Parade Entries'!J87,"")</f>
        <v/>
      </c>
      <c r="I86" s="156" t="str">
        <f>IF('Parade Entries'!$G87="Commercial",'Parade Entries'!K87,"")</f>
        <v/>
      </c>
      <c r="J86" s="156" t="str">
        <f>IF('Parade Entries'!$G87="Commercial",'Parade Entries'!L87,"")</f>
        <v/>
      </c>
      <c r="K86" s="156" t="str">
        <f>IF('Parade Entries'!$G87="Commercial",'Parade Entries'!M87,"")</f>
        <v/>
      </c>
      <c r="L86" s="156" t="str">
        <f>IF('Parade Entries'!$G87="Commercial",'Parade Entries'!N87,"")</f>
        <v/>
      </c>
      <c r="M86" s="156" t="str">
        <f>IF('Parade Entries'!$G87="Commercial",'Parade Entries'!O87,"")</f>
        <v/>
      </c>
      <c r="N86" s="156" t="str">
        <f>IF('Parade Entries'!$G87="Commercial",'Parade Entries'!P87,"")</f>
        <v/>
      </c>
      <c r="O86" s="156" t="str">
        <f>IF('Parade Entries'!$G87="Commercial",'Parade Entries'!Q87,"")</f>
        <v/>
      </c>
      <c r="P86" s="156" t="str">
        <f>IF('Parade Entries'!$G87="Commercial",'Parade Entries'!R87,"")</f>
        <v/>
      </c>
      <c r="Q86" s="156" t="str">
        <f>IF('Parade Entries'!$G87="Commercial",'Parade Entries'!S87,"")</f>
        <v/>
      </c>
      <c r="R86" s="156" t="str">
        <f>IF('Parade Entries'!$G87="Commercial",'Parade Entries'!T87,"")</f>
        <v/>
      </c>
      <c r="S86" s="271" t="str">
        <f>IF('Parade Entries'!$G87="Commercial",'Parade Entries'!U87,"")</f>
        <v/>
      </c>
      <c r="T86" s="271" t="str">
        <f>IF('Parade Entries'!$G87="Commercial",'Parade Entries'!W87,"")</f>
        <v/>
      </c>
      <c r="U86" s="271" t="str">
        <f>IF('Parade Entries'!$G87="Commercial",'Parade Entries'!X87,"")</f>
        <v/>
      </c>
      <c r="V86" s="271" t="str">
        <f>IF('Parade Entries'!$G87="Commercial",'Parade Entries'!V87,"")</f>
        <v/>
      </c>
      <c r="W86" s="272" t="str">
        <f>IF('Parade Entries'!$G87="Commercial",'Parade Entries'!Z87/100,"")</f>
        <v/>
      </c>
      <c r="X86" s="271" t="str">
        <f>IF('Parade Entries'!$G87="Commercial",'Parade Entries'!AB87,"")</f>
        <v/>
      </c>
      <c r="Y86" s="272" t="str">
        <f>IF('Parade Entries'!$G87="Commercial",'Parade Entries'!AA87,"")</f>
        <v/>
      </c>
      <c r="Z86" s="271" t="str">
        <f>IF('Parade Entries'!$G87="Commercial",'Parade Entries'!AB87,"")</f>
        <v/>
      </c>
      <c r="AA86" s="272" t="str">
        <f>IF('Parade Entries'!$G87="Commercial",'Parade Entries'!AC87,"")</f>
        <v/>
      </c>
      <c r="AB86" s="271" t="str">
        <f>IF('Parade Entries'!$G87="Commercial",'Parade Entries'!AD87,"")</f>
        <v/>
      </c>
      <c r="AC86" s="271" t="str">
        <f>IF('Parade Entries'!$G87="Commercial",'Parade Entries'!AE87,"")</f>
        <v/>
      </c>
      <c r="AD86" s="271" t="str">
        <f>IF('Parade Entries'!$G87="Commercial",'Parade Entries'!AF87,"")</f>
        <v/>
      </c>
    </row>
    <row r="87" spans="2:30" ht="18" x14ac:dyDescent="0.25">
      <c r="B87" s="156" t="str">
        <f>IF('Parade Entries'!G88="Commercial",'Parade Entries'!B88,"")</f>
        <v/>
      </c>
      <c r="C87" s="233" t="str">
        <f>IF('Parade Entries'!$G88="Commercial",'Parade Entries'!E88,"")</f>
        <v/>
      </c>
      <c r="D87" s="156" t="str">
        <f>IF('Parade Entries'!$G88="Commercial",'Parade Entries'!F88,"")</f>
        <v/>
      </c>
      <c r="E87" s="156" t="str">
        <f>IF('Parade Entries'!$G88="Commercial",'Parade Entries'!G88,"")</f>
        <v/>
      </c>
      <c r="F87" s="156" t="str">
        <f>IF('Parade Entries'!$G88="Commercial",'Parade Entries'!H88,"")</f>
        <v/>
      </c>
      <c r="G87" s="156" t="str">
        <f>IF('Parade Entries'!$G88="Commercial",'Parade Entries'!I88,"")</f>
        <v/>
      </c>
      <c r="H87" s="156" t="str">
        <f>IF('Parade Entries'!$G88="Commercial",'Parade Entries'!J88,"")</f>
        <v/>
      </c>
      <c r="I87" s="156" t="str">
        <f>IF('Parade Entries'!$G88="Commercial",'Parade Entries'!K88,"")</f>
        <v/>
      </c>
      <c r="J87" s="156" t="str">
        <f>IF('Parade Entries'!$G88="Commercial",'Parade Entries'!L88,"")</f>
        <v/>
      </c>
      <c r="K87" s="156" t="str">
        <f>IF('Parade Entries'!$G88="Commercial",'Parade Entries'!M88,"")</f>
        <v/>
      </c>
      <c r="L87" s="156" t="str">
        <f>IF('Parade Entries'!$G88="Commercial",'Parade Entries'!N88,"")</f>
        <v/>
      </c>
      <c r="M87" s="156" t="str">
        <f>IF('Parade Entries'!$G88="Commercial",'Parade Entries'!O88,"")</f>
        <v/>
      </c>
      <c r="N87" s="156" t="str">
        <f>IF('Parade Entries'!$G88="Commercial",'Parade Entries'!P88,"")</f>
        <v/>
      </c>
      <c r="O87" s="156" t="str">
        <f>IF('Parade Entries'!$G88="Commercial",'Parade Entries'!Q88,"")</f>
        <v/>
      </c>
      <c r="P87" s="156" t="str">
        <f>IF('Parade Entries'!$G88="Commercial",'Parade Entries'!R88,"")</f>
        <v/>
      </c>
      <c r="Q87" s="156" t="str">
        <f>IF('Parade Entries'!$G88="Commercial",'Parade Entries'!S88,"")</f>
        <v/>
      </c>
      <c r="R87" s="156" t="str">
        <f>IF('Parade Entries'!$G88="Commercial",'Parade Entries'!T88,"")</f>
        <v/>
      </c>
      <c r="S87" s="271" t="str">
        <f>IF('Parade Entries'!$G88="Commercial",'Parade Entries'!U88,"")</f>
        <v/>
      </c>
      <c r="T87" s="271" t="str">
        <f>IF('Parade Entries'!$G88="Commercial",'Parade Entries'!W88,"")</f>
        <v/>
      </c>
      <c r="U87" s="271" t="str">
        <f>IF('Parade Entries'!$G88="Commercial",'Parade Entries'!X88,"")</f>
        <v/>
      </c>
      <c r="V87" s="271" t="str">
        <f>IF('Parade Entries'!$G88="Commercial",'Parade Entries'!V88,"")</f>
        <v/>
      </c>
      <c r="W87" s="272" t="str">
        <f>IF('Parade Entries'!$G88="Commercial",'Parade Entries'!Z88/100,"")</f>
        <v/>
      </c>
      <c r="X87" s="271" t="str">
        <f>IF('Parade Entries'!$G88="Commercial",'Parade Entries'!AB88,"")</f>
        <v/>
      </c>
      <c r="Y87" s="272" t="str">
        <f>IF('Parade Entries'!$G88="Commercial",'Parade Entries'!AA88,"")</f>
        <v/>
      </c>
      <c r="Z87" s="271" t="str">
        <f>IF('Parade Entries'!$G88="Commercial",'Parade Entries'!AB88,"")</f>
        <v/>
      </c>
      <c r="AA87" s="272" t="str">
        <f>IF('Parade Entries'!$G88="Commercial",'Parade Entries'!AC88,"")</f>
        <v/>
      </c>
      <c r="AB87" s="271" t="str">
        <f>IF('Parade Entries'!$G88="Commercial",'Parade Entries'!AD88,"")</f>
        <v/>
      </c>
      <c r="AC87" s="271" t="str">
        <f>IF('Parade Entries'!$G88="Commercial",'Parade Entries'!AE88,"")</f>
        <v/>
      </c>
      <c r="AD87" s="271" t="str">
        <f>IF('Parade Entries'!$G88="Commercial",'Parade Entries'!AF88,"")</f>
        <v/>
      </c>
    </row>
    <row r="88" spans="2:30" ht="18" x14ac:dyDescent="0.25">
      <c r="B88" s="156" t="str">
        <f>IF('Parade Entries'!G89="Commercial",'Parade Entries'!B89,"")</f>
        <v>WICS NewsChannel 20/FOX Illinois</v>
      </c>
      <c r="C88" s="233">
        <f>IF('Parade Entries'!$G89="Commercial",'Parade Entries'!E89,"")</f>
        <v>46070</v>
      </c>
      <c r="D88" s="156" t="str">
        <f>IF('Parade Entries'!$G89="Commercial",'Parade Entries'!F89,"")</f>
        <v>PAID</v>
      </c>
      <c r="E88" s="156" t="str">
        <f>IF('Parade Entries'!$G89="Commercial",'Parade Entries'!G89,"")</f>
        <v>Commercial</v>
      </c>
      <c r="F88" s="156" t="str">
        <f>IF('Parade Entries'!$G89="Commercial",'Parade Entries'!H89,"")</f>
        <v>Jeff</v>
      </c>
      <c r="G88" s="156" t="str">
        <f>IF('Parade Entries'!$G89="Commercial",'Parade Entries'!I89,"")</f>
        <v>Kaufman</v>
      </c>
      <c r="H88" s="156" t="str">
        <f>IF('Parade Entries'!$G89="Commercial",'Parade Entries'!J89,"")</f>
        <v>jskaufmann@wics.com</v>
      </c>
      <c r="I88" s="156">
        <f>IF('Parade Entries'!$G89="Commercial",'Parade Entries'!K89,"")</f>
        <v>2177535620</v>
      </c>
      <c r="J88" s="156" t="str">
        <f>IF('Parade Entries'!$G89="Commercial",'Parade Entries'!L89,"")</f>
        <v>NewsChannel 20 and FOX Illinois — working for you, bringing local news and Storm Team weather forecasts to Central Illinois.</v>
      </c>
      <c r="K88" s="156">
        <f>IF('Parade Entries'!$G89="Commercial",'Parade Entries'!M89,"")</f>
        <v>20</v>
      </c>
      <c r="L88" s="156">
        <f>IF('Parade Entries'!$G89="Commercial",'Parade Entries'!N89,"")</f>
        <v>0</v>
      </c>
      <c r="M88" s="156" t="str">
        <f>IF('Parade Entries'!$G89="Commercial",'Parade Entries'!O89,"")</f>
        <v>No</v>
      </c>
      <c r="N88" s="156" t="str">
        <f>IF('Parade Entries'!$G89="Commercial",'Parade Entries'!P89,"")</f>
        <v>No</v>
      </c>
      <c r="O88" s="156">
        <f>IF('Parade Entries'!$G89="Commercial",'Parade Entries'!Q89,"")</f>
        <v>2</v>
      </c>
      <c r="P88" s="156">
        <f>IF('Parade Entries'!$G89="Commercial",'Parade Entries'!R89,"")</f>
        <v>0</v>
      </c>
      <c r="Q88" s="156" t="str">
        <f>IF('Parade Entries'!$G89="Commercial",'Parade Entries'!S89,"")</f>
        <v xml:space="preserve"> 1 satellite van and an SUV.</v>
      </c>
      <c r="R88" s="156" t="str">
        <f>IF('Parade Entries'!$G89="Commercial",'Parade Entries'!T89,"")</f>
        <v>Online - Stripe</v>
      </c>
      <c r="S88" s="271">
        <f>IF('Parade Entries'!$G89="Commercial",'Parade Entries'!U89,"")</f>
        <v>300</v>
      </c>
      <c r="T88" s="271">
        <f>IF('Parade Entries'!$G89="Commercial",'Parade Entries'!W89,"")</f>
        <v>291</v>
      </c>
      <c r="U88" s="271">
        <f>IF('Parade Entries'!$G89="Commercial",'Parade Entries'!X89,"")</f>
        <v>0</v>
      </c>
      <c r="V88" s="271">
        <f>IF('Parade Entries'!$G89="Commercial",'Parade Entries'!V89,"")</f>
        <v>9</v>
      </c>
      <c r="W88" s="272">
        <f>IF('Parade Entries'!$G89="Commercial",'Parade Entries'!Z89/100,"")</f>
        <v>0</v>
      </c>
      <c r="X88" s="271">
        <f>IF('Parade Entries'!$G89="Commercial",'Parade Entries'!AB89,"")</f>
        <v>9</v>
      </c>
      <c r="Y88" s="272" t="str">
        <f>IF('Parade Entries'!$G89="Commercial",'Parade Entries'!AA89,"")</f>
        <v/>
      </c>
      <c r="Z88" s="271">
        <f>IF('Parade Entries'!$G89="Commercial",'Parade Entries'!AB89,"")</f>
        <v>9</v>
      </c>
      <c r="AA88" s="272">
        <f>IF('Parade Entries'!$G89="Commercial",'Parade Entries'!AC89,"")</f>
        <v>0.03</v>
      </c>
      <c r="AB88" s="271" t="str">
        <f>IF('Parade Entries'!$G89="Commercial",'Parade Entries'!AD89,"")</f>
        <v>Jeff Kaufman</v>
      </c>
      <c r="AC88" s="271" t="str">
        <f>IF('Parade Entries'!$G89="Commercial",'Parade Entries'!AE89,"")</f>
        <v>New Site</v>
      </c>
      <c r="AD88" s="271" t="str">
        <f>IF('Parade Entries'!$G89="Commercial",'Parade Entries'!AF89,"")</f>
        <v/>
      </c>
    </row>
    <row r="89" spans="2:30" ht="18" x14ac:dyDescent="0.25">
      <c r="B89" s="156" t="str">
        <f>IF('Parade Entries'!G90="Commercial",'Parade Entries'!B90,"")</f>
        <v/>
      </c>
      <c r="C89" s="233" t="str">
        <f>IF('Parade Entries'!$G90="Commercial",'Parade Entries'!E90,"")</f>
        <v/>
      </c>
      <c r="D89" s="156" t="str">
        <f>IF('Parade Entries'!$G90="Commercial",'Parade Entries'!F90,"")</f>
        <v/>
      </c>
      <c r="E89" s="156" t="str">
        <f>IF('Parade Entries'!$G90="Commercial",'Parade Entries'!G90,"")</f>
        <v/>
      </c>
      <c r="F89" s="156" t="str">
        <f>IF('Parade Entries'!$G90="Commercial",'Parade Entries'!H90,"")</f>
        <v/>
      </c>
      <c r="G89" s="156" t="str">
        <f>IF('Parade Entries'!$G90="Commercial",'Parade Entries'!I90,"")</f>
        <v/>
      </c>
      <c r="H89" s="156" t="str">
        <f>IF('Parade Entries'!$G90="Commercial",'Parade Entries'!J90,"")</f>
        <v/>
      </c>
      <c r="I89" s="156" t="str">
        <f>IF('Parade Entries'!$G90="Commercial",'Parade Entries'!K90,"")</f>
        <v/>
      </c>
      <c r="J89" s="156" t="str">
        <f>IF('Parade Entries'!$G90="Commercial",'Parade Entries'!L90,"")</f>
        <v/>
      </c>
      <c r="K89" s="156" t="str">
        <f>IF('Parade Entries'!$G90="Commercial",'Parade Entries'!M90,"")</f>
        <v/>
      </c>
      <c r="L89" s="156" t="str">
        <f>IF('Parade Entries'!$G90="Commercial",'Parade Entries'!N90,"")</f>
        <v/>
      </c>
      <c r="M89" s="156" t="str">
        <f>IF('Parade Entries'!$G90="Commercial",'Parade Entries'!O90,"")</f>
        <v/>
      </c>
      <c r="N89" s="156" t="str">
        <f>IF('Parade Entries'!$G90="Commercial",'Parade Entries'!P90,"")</f>
        <v/>
      </c>
      <c r="O89" s="156" t="str">
        <f>IF('Parade Entries'!$G90="Commercial",'Parade Entries'!Q90,"")</f>
        <v/>
      </c>
      <c r="P89" s="156" t="str">
        <f>IF('Parade Entries'!$G90="Commercial",'Parade Entries'!R90,"")</f>
        <v/>
      </c>
      <c r="Q89" s="156" t="str">
        <f>IF('Parade Entries'!$G90="Commercial",'Parade Entries'!S90,"")</f>
        <v/>
      </c>
      <c r="R89" s="156" t="str">
        <f>IF('Parade Entries'!$G90="Commercial",'Parade Entries'!T90,"")</f>
        <v/>
      </c>
      <c r="S89" s="271" t="str">
        <f>IF('Parade Entries'!$G90="Commercial",'Parade Entries'!U90,"")</f>
        <v/>
      </c>
      <c r="T89" s="271" t="str">
        <f>IF('Parade Entries'!$G90="Commercial",'Parade Entries'!W90,"")</f>
        <v/>
      </c>
      <c r="U89" s="271" t="str">
        <f>IF('Parade Entries'!$G90="Commercial",'Parade Entries'!X90,"")</f>
        <v/>
      </c>
      <c r="V89" s="271" t="str">
        <f>IF('Parade Entries'!$G90="Commercial",'Parade Entries'!V90,"")</f>
        <v/>
      </c>
      <c r="W89" s="272" t="str">
        <f>IF('Parade Entries'!$G90="Commercial",'Parade Entries'!Z90/100,"")</f>
        <v/>
      </c>
      <c r="X89" s="271" t="str">
        <f>IF('Parade Entries'!$G90="Commercial",'Parade Entries'!AB90,"")</f>
        <v/>
      </c>
      <c r="Y89" s="272" t="str">
        <f>IF('Parade Entries'!$G90="Commercial",'Parade Entries'!AA90,"")</f>
        <v/>
      </c>
      <c r="Z89" s="271" t="str">
        <f>IF('Parade Entries'!$G90="Commercial",'Parade Entries'!AB90,"")</f>
        <v/>
      </c>
      <c r="AA89" s="272" t="str">
        <f>IF('Parade Entries'!$G90="Commercial",'Parade Entries'!AC90,"")</f>
        <v/>
      </c>
      <c r="AB89" s="271" t="str">
        <f>IF('Parade Entries'!$G90="Commercial",'Parade Entries'!AD90,"")</f>
        <v/>
      </c>
      <c r="AC89" s="271" t="str">
        <f>IF('Parade Entries'!$G90="Commercial",'Parade Entries'!AE90,"")</f>
        <v/>
      </c>
      <c r="AD89" s="271" t="str">
        <f>IF('Parade Entries'!$G90="Commercial",'Parade Entries'!AF90,"")</f>
        <v/>
      </c>
    </row>
    <row r="90" spans="2:30" ht="18" x14ac:dyDescent="0.25">
      <c r="B90" s="156" t="str">
        <f>IF('Parade Entries'!G91="Commercial",'Parade Entries'!B91,"")</f>
        <v/>
      </c>
      <c r="C90" s="233" t="str">
        <f>IF('Parade Entries'!$G91="Commercial",'Parade Entries'!E91,"")</f>
        <v/>
      </c>
      <c r="D90" s="156" t="str">
        <f>IF('Parade Entries'!$G91="Commercial",'Parade Entries'!F91,"")</f>
        <v/>
      </c>
      <c r="E90" s="156" t="str">
        <f>IF('Parade Entries'!$G91="Commercial",'Parade Entries'!G91,"")</f>
        <v/>
      </c>
      <c r="F90" s="156" t="str">
        <f>IF('Parade Entries'!$G91="Commercial",'Parade Entries'!H91,"")</f>
        <v/>
      </c>
      <c r="G90" s="156" t="str">
        <f>IF('Parade Entries'!$G91="Commercial",'Parade Entries'!I91,"")</f>
        <v/>
      </c>
      <c r="H90" s="156" t="str">
        <f>IF('Parade Entries'!$G91="Commercial",'Parade Entries'!J91,"")</f>
        <v/>
      </c>
      <c r="I90" s="156" t="str">
        <f>IF('Parade Entries'!$G91="Commercial",'Parade Entries'!K91,"")</f>
        <v/>
      </c>
      <c r="J90" s="156" t="str">
        <f>IF('Parade Entries'!$G91="Commercial",'Parade Entries'!L91,"")</f>
        <v/>
      </c>
      <c r="K90" s="156" t="str">
        <f>IF('Parade Entries'!$G91="Commercial",'Parade Entries'!M91,"")</f>
        <v/>
      </c>
      <c r="L90" s="156" t="str">
        <f>IF('Parade Entries'!$G91="Commercial",'Parade Entries'!N91,"")</f>
        <v/>
      </c>
      <c r="M90" s="156" t="str">
        <f>IF('Parade Entries'!$G91="Commercial",'Parade Entries'!O91,"")</f>
        <v/>
      </c>
      <c r="N90" s="156" t="str">
        <f>IF('Parade Entries'!$G91="Commercial",'Parade Entries'!P91,"")</f>
        <v/>
      </c>
      <c r="O90" s="156" t="str">
        <f>IF('Parade Entries'!$G91="Commercial",'Parade Entries'!Q91,"")</f>
        <v/>
      </c>
      <c r="P90" s="156" t="str">
        <f>IF('Parade Entries'!$G91="Commercial",'Parade Entries'!R91,"")</f>
        <v/>
      </c>
      <c r="Q90" s="156" t="str">
        <f>IF('Parade Entries'!$G91="Commercial",'Parade Entries'!S91,"")</f>
        <v/>
      </c>
      <c r="R90" s="156" t="str">
        <f>IF('Parade Entries'!$G91="Commercial",'Parade Entries'!T91,"")</f>
        <v/>
      </c>
      <c r="S90" s="271" t="str">
        <f>IF('Parade Entries'!$G91="Commercial",'Parade Entries'!U91,"")</f>
        <v/>
      </c>
      <c r="T90" s="271" t="str">
        <f>IF('Parade Entries'!$G91="Commercial",'Parade Entries'!W91,"")</f>
        <v/>
      </c>
      <c r="U90" s="271" t="str">
        <f>IF('Parade Entries'!$G91="Commercial",'Parade Entries'!X91,"")</f>
        <v/>
      </c>
      <c r="V90" s="271" t="str">
        <f>IF('Parade Entries'!$G91="Commercial",'Parade Entries'!V91,"")</f>
        <v/>
      </c>
      <c r="W90" s="272" t="str">
        <f>IF('Parade Entries'!$G91="Commercial",'Parade Entries'!Z91/100,"")</f>
        <v/>
      </c>
      <c r="X90" s="271" t="str">
        <f>IF('Parade Entries'!$G91="Commercial",'Parade Entries'!AB91,"")</f>
        <v/>
      </c>
      <c r="Y90" s="272" t="str">
        <f>IF('Parade Entries'!$G91="Commercial",'Parade Entries'!AA91,"")</f>
        <v/>
      </c>
      <c r="Z90" s="271" t="str">
        <f>IF('Parade Entries'!$G91="Commercial",'Parade Entries'!AB91,"")</f>
        <v/>
      </c>
      <c r="AA90" s="272" t="str">
        <f>IF('Parade Entries'!$G91="Commercial",'Parade Entries'!AC91,"")</f>
        <v/>
      </c>
      <c r="AB90" s="271" t="str">
        <f>IF('Parade Entries'!$G91="Commercial",'Parade Entries'!AD91,"")</f>
        <v/>
      </c>
      <c r="AC90" s="271" t="str">
        <f>IF('Parade Entries'!$G91="Commercial",'Parade Entries'!AE91,"")</f>
        <v/>
      </c>
      <c r="AD90" s="271" t="str">
        <f>IF('Parade Entries'!$G91="Commercial",'Parade Entries'!AF91,"")</f>
        <v/>
      </c>
    </row>
    <row r="91" spans="2:30" ht="18" x14ac:dyDescent="0.25">
      <c r="B91" s="156" t="str">
        <f>IF('Parade Entries'!G92="Commercial",'Parade Entries'!B92,"")</f>
        <v/>
      </c>
      <c r="C91" s="233" t="str">
        <f>IF('Parade Entries'!$G92="Commercial",'Parade Entries'!E92,"")</f>
        <v/>
      </c>
      <c r="D91" s="156" t="str">
        <f>IF('Parade Entries'!$G92="Commercial",'Parade Entries'!F92,"")</f>
        <v/>
      </c>
      <c r="E91" s="156" t="str">
        <f>IF('Parade Entries'!$G92="Commercial",'Parade Entries'!G92,"")</f>
        <v/>
      </c>
      <c r="F91" s="156" t="str">
        <f>IF('Parade Entries'!$G92="Commercial",'Parade Entries'!H92,"")</f>
        <v/>
      </c>
      <c r="G91" s="156" t="str">
        <f>IF('Parade Entries'!$G92="Commercial",'Parade Entries'!I92,"")</f>
        <v/>
      </c>
      <c r="H91" s="156" t="str">
        <f>IF('Parade Entries'!$G92="Commercial",'Parade Entries'!J92,"")</f>
        <v/>
      </c>
      <c r="I91" s="156" t="str">
        <f>IF('Parade Entries'!$G92="Commercial",'Parade Entries'!K92,"")</f>
        <v/>
      </c>
      <c r="J91" s="156" t="str">
        <f>IF('Parade Entries'!$G92="Commercial",'Parade Entries'!L92,"")</f>
        <v/>
      </c>
      <c r="K91" s="156" t="str">
        <f>IF('Parade Entries'!$G92="Commercial",'Parade Entries'!M92,"")</f>
        <v/>
      </c>
      <c r="L91" s="156" t="str">
        <f>IF('Parade Entries'!$G92="Commercial",'Parade Entries'!N92,"")</f>
        <v/>
      </c>
      <c r="M91" s="156" t="str">
        <f>IF('Parade Entries'!$G92="Commercial",'Parade Entries'!O92,"")</f>
        <v/>
      </c>
      <c r="N91" s="156" t="str">
        <f>IF('Parade Entries'!$G92="Commercial",'Parade Entries'!P92,"")</f>
        <v/>
      </c>
      <c r="O91" s="156" t="str">
        <f>IF('Parade Entries'!$G92="Commercial",'Parade Entries'!Q92,"")</f>
        <v/>
      </c>
      <c r="P91" s="156" t="str">
        <f>IF('Parade Entries'!$G92="Commercial",'Parade Entries'!R92,"")</f>
        <v/>
      </c>
      <c r="Q91" s="156" t="str">
        <f>IF('Parade Entries'!$G92="Commercial",'Parade Entries'!S92,"")</f>
        <v/>
      </c>
      <c r="R91" s="156" t="str">
        <f>IF('Parade Entries'!$G92="Commercial",'Parade Entries'!T92,"")</f>
        <v/>
      </c>
      <c r="S91" s="271" t="str">
        <f>IF('Parade Entries'!$G92="Commercial",'Parade Entries'!U92,"")</f>
        <v/>
      </c>
      <c r="T91" s="271" t="str">
        <f>IF('Parade Entries'!$G92="Commercial",'Parade Entries'!W92,"")</f>
        <v/>
      </c>
      <c r="U91" s="271" t="str">
        <f>IF('Parade Entries'!$G92="Commercial",'Parade Entries'!X92,"")</f>
        <v/>
      </c>
      <c r="V91" s="271" t="str">
        <f>IF('Parade Entries'!$G92="Commercial",'Parade Entries'!V92,"")</f>
        <v/>
      </c>
      <c r="W91" s="272" t="str">
        <f>IF('Parade Entries'!$G92="Commercial",'Parade Entries'!Z92/100,"")</f>
        <v/>
      </c>
      <c r="X91" s="271" t="str">
        <f>IF('Parade Entries'!$G92="Commercial",'Parade Entries'!AB92,"")</f>
        <v/>
      </c>
      <c r="Y91" s="272" t="str">
        <f>IF('Parade Entries'!$G92="Commercial",'Parade Entries'!AA92,"")</f>
        <v/>
      </c>
      <c r="Z91" s="271" t="str">
        <f>IF('Parade Entries'!$G92="Commercial",'Parade Entries'!AB92,"")</f>
        <v/>
      </c>
      <c r="AA91" s="272" t="str">
        <f>IF('Parade Entries'!$G92="Commercial",'Parade Entries'!AC92,"")</f>
        <v/>
      </c>
      <c r="AB91" s="271" t="str">
        <f>IF('Parade Entries'!$G92="Commercial",'Parade Entries'!AD92,"")</f>
        <v/>
      </c>
      <c r="AC91" s="271" t="str">
        <f>IF('Parade Entries'!$G92="Commercial",'Parade Entries'!AE92,"")</f>
        <v/>
      </c>
      <c r="AD91" s="271" t="str">
        <f>IF('Parade Entries'!$G92="Commercial",'Parade Entries'!AF92,"")</f>
        <v/>
      </c>
    </row>
    <row r="92" spans="2:30" ht="18" x14ac:dyDescent="0.25">
      <c r="B92" s="156" t="str">
        <f>IF('Parade Entries'!G93="Commercial",'Parade Entries'!B93,"")</f>
        <v/>
      </c>
      <c r="C92" s="233" t="str">
        <f>IF('Parade Entries'!$G93="Commercial",'Parade Entries'!E93,"")</f>
        <v/>
      </c>
      <c r="D92" s="156" t="str">
        <f>IF('Parade Entries'!$G93="Commercial",'Parade Entries'!F93,"")</f>
        <v/>
      </c>
      <c r="E92" s="156" t="str">
        <f>IF('Parade Entries'!$G93="Commercial",'Parade Entries'!G93,"")</f>
        <v/>
      </c>
      <c r="F92" s="156" t="str">
        <f>IF('Parade Entries'!$G93="Commercial",'Parade Entries'!H93,"")</f>
        <v/>
      </c>
      <c r="G92" s="156" t="str">
        <f>IF('Parade Entries'!$G93="Commercial",'Parade Entries'!I93,"")</f>
        <v/>
      </c>
      <c r="H92" s="156" t="str">
        <f>IF('Parade Entries'!$G93="Commercial",'Parade Entries'!J93,"")</f>
        <v/>
      </c>
      <c r="I92" s="156" t="str">
        <f>IF('Parade Entries'!$G93="Commercial",'Parade Entries'!K93,"")</f>
        <v/>
      </c>
      <c r="J92" s="156" t="str">
        <f>IF('Parade Entries'!$G93="Commercial",'Parade Entries'!L93,"")</f>
        <v/>
      </c>
      <c r="K92" s="156" t="str">
        <f>IF('Parade Entries'!$G93="Commercial",'Parade Entries'!M93,"")</f>
        <v/>
      </c>
      <c r="L92" s="156" t="str">
        <f>IF('Parade Entries'!$G93="Commercial",'Parade Entries'!N93,"")</f>
        <v/>
      </c>
      <c r="M92" s="156" t="str">
        <f>IF('Parade Entries'!$G93="Commercial",'Parade Entries'!O93,"")</f>
        <v/>
      </c>
      <c r="N92" s="156" t="str">
        <f>IF('Parade Entries'!$G93="Commercial",'Parade Entries'!P93,"")</f>
        <v/>
      </c>
      <c r="O92" s="156" t="str">
        <f>IF('Parade Entries'!$G93="Commercial",'Parade Entries'!Q93,"")</f>
        <v/>
      </c>
      <c r="P92" s="156" t="str">
        <f>IF('Parade Entries'!$G93="Commercial",'Parade Entries'!R93,"")</f>
        <v/>
      </c>
      <c r="Q92" s="156" t="str">
        <f>IF('Parade Entries'!$G93="Commercial",'Parade Entries'!S93,"")</f>
        <v/>
      </c>
      <c r="R92" s="156" t="str">
        <f>IF('Parade Entries'!$G93="Commercial",'Parade Entries'!T93,"")</f>
        <v/>
      </c>
      <c r="S92" s="271" t="str">
        <f>IF('Parade Entries'!$G93="Commercial",'Parade Entries'!U93,"")</f>
        <v/>
      </c>
      <c r="T92" s="271" t="str">
        <f>IF('Parade Entries'!$G93="Commercial",'Parade Entries'!W93,"")</f>
        <v/>
      </c>
      <c r="U92" s="271" t="str">
        <f>IF('Parade Entries'!$G93="Commercial",'Parade Entries'!X93,"")</f>
        <v/>
      </c>
      <c r="V92" s="271" t="str">
        <f>IF('Parade Entries'!$G93="Commercial",'Parade Entries'!V93,"")</f>
        <v/>
      </c>
      <c r="W92" s="272" t="str">
        <f>IF('Parade Entries'!$G93="Commercial",'Parade Entries'!Z93/100,"")</f>
        <v/>
      </c>
      <c r="X92" s="271" t="str">
        <f>IF('Parade Entries'!$G93="Commercial",'Parade Entries'!AB93,"")</f>
        <v/>
      </c>
      <c r="Y92" s="272" t="str">
        <f>IF('Parade Entries'!$G93="Commercial",'Parade Entries'!AA93,"")</f>
        <v/>
      </c>
      <c r="Z92" s="271" t="str">
        <f>IF('Parade Entries'!$G93="Commercial",'Parade Entries'!AB93,"")</f>
        <v/>
      </c>
      <c r="AA92" s="272" t="str">
        <f>IF('Parade Entries'!$G93="Commercial",'Parade Entries'!AC93,"")</f>
        <v/>
      </c>
      <c r="AB92" s="271" t="str">
        <f>IF('Parade Entries'!$G93="Commercial",'Parade Entries'!AD93,"")</f>
        <v/>
      </c>
      <c r="AC92" s="271" t="str">
        <f>IF('Parade Entries'!$G93="Commercial",'Parade Entries'!AE93,"")</f>
        <v/>
      </c>
      <c r="AD92" s="271" t="str">
        <f>IF('Parade Entries'!$G93="Commercial",'Parade Entries'!AF93,"")</f>
        <v/>
      </c>
    </row>
    <row r="93" spans="2:30" ht="18" x14ac:dyDescent="0.25">
      <c r="B93" s="156" t="str">
        <f>IF('Parade Entries'!G94="Commercial",'Parade Entries'!B94,"")</f>
        <v/>
      </c>
      <c r="C93" s="233" t="str">
        <f>IF('Parade Entries'!$G94="Commercial",'Parade Entries'!E94,"")</f>
        <v/>
      </c>
      <c r="D93" s="156" t="str">
        <f>IF('Parade Entries'!$G94="Commercial",'Parade Entries'!F94,"")</f>
        <v/>
      </c>
      <c r="E93" s="156" t="str">
        <f>IF('Parade Entries'!$G94="Commercial",'Parade Entries'!G94,"")</f>
        <v/>
      </c>
      <c r="F93" s="156" t="str">
        <f>IF('Parade Entries'!$G94="Commercial",'Parade Entries'!H94,"")</f>
        <v/>
      </c>
      <c r="G93" s="156" t="str">
        <f>IF('Parade Entries'!$G94="Commercial",'Parade Entries'!I94,"")</f>
        <v/>
      </c>
      <c r="H93" s="156" t="str">
        <f>IF('Parade Entries'!$G94="Commercial",'Parade Entries'!J94,"")</f>
        <v/>
      </c>
      <c r="I93" s="156" t="str">
        <f>IF('Parade Entries'!$G94="Commercial",'Parade Entries'!K94,"")</f>
        <v/>
      </c>
      <c r="J93" s="156" t="str">
        <f>IF('Parade Entries'!$G94="Commercial",'Parade Entries'!L94,"")</f>
        <v/>
      </c>
      <c r="K93" s="156" t="str">
        <f>IF('Parade Entries'!$G94="Commercial",'Parade Entries'!M94,"")</f>
        <v/>
      </c>
      <c r="L93" s="156" t="str">
        <f>IF('Parade Entries'!$G94="Commercial",'Parade Entries'!N94,"")</f>
        <v/>
      </c>
      <c r="M93" s="156" t="str">
        <f>IF('Parade Entries'!$G94="Commercial",'Parade Entries'!O94,"")</f>
        <v/>
      </c>
      <c r="N93" s="156" t="str">
        <f>IF('Parade Entries'!$G94="Commercial",'Parade Entries'!P94,"")</f>
        <v/>
      </c>
      <c r="O93" s="156" t="str">
        <f>IF('Parade Entries'!$G94="Commercial",'Parade Entries'!Q94,"")</f>
        <v/>
      </c>
      <c r="P93" s="156" t="str">
        <f>IF('Parade Entries'!$G94="Commercial",'Parade Entries'!R94,"")</f>
        <v/>
      </c>
      <c r="Q93" s="156" t="str">
        <f>IF('Parade Entries'!$G94="Commercial",'Parade Entries'!S94,"")</f>
        <v/>
      </c>
      <c r="R93" s="156" t="str">
        <f>IF('Parade Entries'!$G94="Commercial",'Parade Entries'!T94,"")</f>
        <v/>
      </c>
      <c r="S93" s="271" t="str">
        <f>IF('Parade Entries'!$G94="Commercial",'Parade Entries'!U94,"")</f>
        <v/>
      </c>
      <c r="T93" s="271" t="str">
        <f>IF('Parade Entries'!$G94="Commercial",'Parade Entries'!W94,"")</f>
        <v/>
      </c>
      <c r="U93" s="271" t="str">
        <f>IF('Parade Entries'!$G94="Commercial",'Parade Entries'!X94,"")</f>
        <v/>
      </c>
      <c r="V93" s="271" t="str">
        <f>IF('Parade Entries'!$G94="Commercial",'Parade Entries'!V94,"")</f>
        <v/>
      </c>
      <c r="W93" s="272" t="str">
        <f>IF('Parade Entries'!$G94="Commercial",'Parade Entries'!Z94/100,"")</f>
        <v/>
      </c>
      <c r="X93" s="271" t="str">
        <f>IF('Parade Entries'!$G94="Commercial",'Parade Entries'!AB94,"")</f>
        <v/>
      </c>
      <c r="Y93" s="272" t="str">
        <f>IF('Parade Entries'!$G94="Commercial",'Parade Entries'!AA94,"")</f>
        <v/>
      </c>
      <c r="Z93" s="271" t="str">
        <f>IF('Parade Entries'!$G94="Commercial",'Parade Entries'!AB94,"")</f>
        <v/>
      </c>
      <c r="AA93" s="272" t="str">
        <f>IF('Parade Entries'!$G94="Commercial",'Parade Entries'!AC94,"")</f>
        <v/>
      </c>
      <c r="AB93" s="271" t="str">
        <f>IF('Parade Entries'!$G94="Commercial",'Parade Entries'!AD94,"")</f>
        <v/>
      </c>
      <c r="AC93" s="271" t="str">
        <f>IF('Parade Entries'!$G94="Commercial",'Parade Entries'!AE94,"")</f>
        <v/>
      </c>
      <c r="AD93" s="271" t="str">
        <f>IF('Parade Entries'!$G94="Commercial",'Parade Entries'!AF94,"")</f>
        <v/>
      </c>
    </row>
    <row r="94" spans="2:30" ht="18" x14ac:dyDescent="0.25">
      <c r="B94" s="156" t="str">
        <f>IF('Parade Entries'!G95="Commercial",'Parade Entries'!B95,"")</f>
        <v/>
      </c>
      <c r="C94" s="233" t="str">
        <f>IF('Parade Entries'!$G95="Commercial",'Parade Entries'!E95,"")</f>
        <v/>
      </c>
      <c r="D94" s="156" t="str">
        <f>IF('Parade Entries'!$G95="Commercial",'Parade Entries'!F95,"")</f>
        <v/>
      </c>
      <c r="E94" s="156" t="str">
        <f>IF('Parade Entries'!$G95="Commercial",'Parade Entries'!G95,"")</f>
        <v/>
      </c>
      <c r="F94" s="156" t="str">
        <f>IF('Parade Entries'!$G95="Commercial",'Parade Entries'!H95,"")</f>
        <v/>
      </c>
      <c r="G94" s="156" t="str">
        <f>IF('Parade Entries'!$G95="Commercial",'Parade Entries'!I95,"")</f>
        <v/>
      </c>
      <c r="H94" s="156" t="str">
        <f>IF('Parade Entries'!$G95="Commercial",'Parade Entries'!J95,"")</f>
        <v/>
      </c>
      <c r="I94" s="156" t="str">
        <f>IF('Parade Entries'!$G95="Commercial",'Parade Entries'!K95,"")</f>
        <v/>
      </c>
      <c r="J94" s="156" t="str">
        <f>IF('Parade Entries'!$G95="Commercial",'Parade Entries'!L95,"")</f>
        <v/>
      </c>
      <c r="K94" s="156" t="str">
        <f>IF('Parade Entries'!$G95="Commercial",'Parade Entries'!M95,"")</f>
        <v/>
      </c>
      <c r="L94" s="156" t="str">
        <f>IF('Parade Entries'!$G95="Commercial",'Parade Entries'!N95,"")</f>
        <v/>
      </c>
      <c r="M94" s="156" t="str">
        <f>IF('Parade Entries'!$G95="Commercial",'Parade Entries'!O95,"")</f>
        <v/>
      </c>
      <c r="N94" s="156" t="str">
        <f>IF('Parade Entries'!$G95="Commercial",'Parade Entries'!P95,"")</f>
        <v/>
      </c>
      <c r="O94" s="156" t="str">
        <f>IF('Parade Entries'!$G95="Commercial",'Parade Entries'!Q95,"")</f>
        <v/>
      </c>
      <c r="P94" s="156" t="str">
        <f>IF('Parade Entries'!$G95="Commercial",'Parade Entries'!R95,"")</f>
        <v/>
      </c>
      <c r="Q94" s="156" t="str">
        <f>IF('Parade Entries'!$G95="Commercial",'Parade Entries'!S95,"")</f>
        <v/>
      </c>
      <c r="R94" s="156" t="str">
        <f>IF('Parade Entries'!$G95="Commercial",'Parade Entries'!T95,"")</f>
        <v/>
      </c>
      <c r="S94" s="271" t="str">
        <f>IF('Parade Entries'!$G95="Commercial",'Parade Entries'!U95,"")</f>
        <v/>
      </c>
      <c r="T94" s="271" t="str">
        <f>IF('Parade Entries'!$G95="Commercial",'Parade Entries'!W95,"")</f>
        <v/>
      </c>
      <c r="U94" s="271" t="str">
        <f>IF('Parade Entries'!$G95="Commercial",'Parade Entries'!X95,"")</f>
        <v/>
      </c>
      <c r="V94" s="271" t="str">
        <f>IF('Parade Entries'!$G95="Commercial",'Parade Entries'!V95,"")</f>
        <v/>
      </c>
      <c r="W94" s="272" t="str">
        <f>IF('Parade Entries'!$G95="Commercial",'Parade Entries'!Z95/100,"")</f>
        <v/>
      </c>
      <c r="X94" s="271" t="str">
        <f>IF('Parade Entries'!$G95="Commercial",'Parade Entries'!AB95,"")</f>
        <v/>
      </c>
      <c r="Y94" s="272" t="str">
        <f>IF('Parade Entries'!$G95="Commercial",'Parade Entries'!AA95,"")</f>
        <v/>
      </c>
      <c r="Z94" s="271" t="str">
        <f>IF('Parade Entries'!$G95="Commercial",'Parade Entries'!AB95,"")</f>
        <v/>
      </c>
      <c r="AA94" s="272" t="str">
        <f>IF('Parade Entries'!$G95="Commercial",'Parade Entries'!AC95,"")</f>
        <v/>
      </c>
      <c r="AB94" s="271" t="str">
        <f>IF('Parade Entries'!$G95="Commercial",'Parade Entries'!AD95,"")</f>
        <v/>
      </c>
      <c r="AC94" s="271" t="str">
        <f>IF('Parade Entries'!$G95="Commercial",'Parade Entries'!AE95,"")</f>
        <v/>
      </c>
      <c r="AD94" s="271" t="str">
        <f>IF('Parade Entries'!$G95="Commercial",'Parade Entries'!AF95,"")</f>
        <v/>
      </c>
    </row>
    <row r="95" spans="2:30" ht="18" x14ac:dyDescent="0.25">
      <c r="B95" s="156" t="str">
        <f>IF('Parade Entries'!G96="Commercial",'Parade Entries'!B96,"")</f>
        <v>Wellman's Lawn Care</v>
      </c>
      <c r="C95" s="233">
        <f>IF('Parade Entries'!$G96="Commercial",'Parade Entries'!E96,"")</f>
        <v>46073</v>
      </c>
      <c r="D95" s="156" t="str">
        <f>IF('Parade Entries'!$G96="Commercial",'Parade Entries'!F96,"")</f>
        <v>PAID</v>
      </c>
      <c r="E95" s="156" t="str">
        <f>IF('Parade Entries'!$G96="Commercial",'Parade Entries'!G96,"")</f>
        <v>Commercial</v>
      </c>
      <c r="F95" s="156" t="str">
        <f>IF('Parade Entries'!$G96="Commercial",'Parade Entries'!H96,"")</f>
        <v>Chris</v>
      </c>
      <c r="G95" s="156" t="str">
        <f>IF('Parade Entries'!$G96="Commercial",'Parade Entries'!I96,"")</f>
        <v>Wellman</v>
      </c>
      <c r="H95" s="156" t="str">
        <f>IF('Parade Entries'!$G96="Commercial",'Parade Entries'!J96,"")</f>
        <v>wellmanlawn@gmail.com</v>
      </c>
      <c r="I95" s="156">
        <f>IF('Parade Entries'!$G96="Commercial",'Parade Entries'!K96,"")</f>
        <v>2174815114</v>
      </c>
      <c r="J95" s="156" t="str">
        <f>IF('Parade Entries'!$G96="Commercial",'Parade Entries'!L96,"")</f>
        <v>Wellman’s Lawn Care—your local, hardworking team dedicated to keeping our community looking its absolute best!
Locally owned and operated by Chris Wellman, Chris and his team take pride in delivering quality work, reliable service, and attention to detail! Absolutley a Cut Above the Rest!</v>
      </c>
      <c r="K95" s="156">
        <f>IF('Parade Entries'!$G96="Commercial",'Parade Entries'!M96,"")</f>
        <v>15</v>
      </c>
      <c r="L95" s="156">
        <f>IF('Parade Entries'!$G96="Commercial",'Parade Entries'!N96,"")</f>
        <v>0</v>
      </c>
      <c r="M95" s="156" t="str">
        <f>IF('Parade Entries'!$G96="Commercial",'Parade Entries'!O96,"")</f>
        <v>No</v>
      </c>
      <c r="N95" s="156" t="str">
        <f>IF('Parade Entries'!$G96="Commercial",'Parade Entries'!P96,"")</f>
        <v>No</v>
      </c>
      <c r="O95" s="156">
        <f>IF('Parade Entries'!$G96="Commercial",'Parade Entries'!Q96,"")</f>
        <v>1</v>
      </c>
      <c r="P95" s="156">
        <f>IF('Parade Entries'!$G96="Commercial",'Parade Entries'!R96,"")</f>
        <v>1</v>
      </c>
      <c r="Q95" s="156" t="str">
        <f>IF('Parade Entries'!$G96="Commercial",'Parade Entries'!S96,"")</f>
        <v>Truck with 20Ft Trailer and mowers</v>
      </c>
      <c r="R95" s="156" t="str">
        <f>IF('Parade Entries'!$G96="Commercial",'Parade Entries'!T96,"")</f>
        <v>Online - Stripe</v>
      </c>
      <c r="S95" s="271">
        <f>IF('Parade Entries'!$G96="Commercial",'Parade Entries'!U96,"")</f>
        <v>300</v>
      </c>
      <c r="T95" s="271">
        <f>IF('Parade Entries'!$G96="Commercial",'Parade Entries'!W96,"")</f>
        <v>291</v>
      </c>
      <c r="U95" s="271">
        <f>IF('Parade Entries'!$G96="Commercial",'Parade Entries'!X96,"")</f>
        <v>0</v>
      </c>
      <c r="V95" s="271">
        <f>IF('Parade Entries'!$G96="Commercial",'Parade Entries'!V96,"")</f>
        <v>9</v>
      </c>
      <c r="W95" s="272">
        <f>IF('Parade Entries'!$G96="Commercial",'Parade Entries'!Z96/100,"")</f>
        <v>0</v>
      </c>
      <c r="X95" s="271">
        <f>IF('Parade Entries'!$G96="Commercial",'Parade Entries'!AB96,"")</f>
        <v>9</v>
      </c>
      <c r="Y95" s="272" t="str">
        <f>IF('Parade Entries'!$G96="Commercial",'Parade Entries'!AA96,"")</f>
        <v/>
      </c>
      <c r="Z95" s="271">
        <f>IF('Parade Entries'!$G96="Commercial",'Parade Entries'!AB96,"")</f>
        <v>9</v>
      </c>
      <c r="AA95" s="272">
        <f>IF('Parade Entries'!$G96="Commercial",'Parade Entries'!AC96,"")</f>
        <v>0.03</v>
      </c>
      <c r="AB95" s="271" t="str">
        <f>IF('Parade Entries'!$G96="Commercial",'Parade Entries'!AD96,"")</f>
        <v>Chris Wellman</v>
      </c>
      <c r="AC95" s="271" t="str">
        <f>IF('Parade Entries'!$G96="Commercial",'Parade Entries'!AE96,"")</f>
        <v>New Site</v>
      </c>
      <c r="AD95" s="271">
        <f>IF('Parade Entries'!$G96="Commercial",'Parade Entries'!AF96,"")</f>
        <v>0</v>
      </c>
    </row>
    <row r="96" spans="2:30" ht="18" x14ac:dyDescent="0.25">
      <c r="B96" s="156" t="str">
        <f>IF('Parade Entries'!G97="Commercial",'Parade Entries'!B97,"")</f>
        <v/>
      </c>
      <c r="C96" s="233" t="str">
        <f>IF('Parade Entries'!$G97="Commercial",'Parade Entries'!E97,"")</f>
        <v/>
      </c>
      <c r="D96" s="156" t="str">
        <f>IF('Parade Entries'!$G97="Commercial",'Parade Entries'!F97,"")</f>
        <v/>
      </c>
      <c r="E96" s="156" t="str">
        <f>IF('Parade Entries'!$G97="Commercial",'Parade Entries'!G97,"")</f>
        <v/>
      </c>
      <c r="F96" s="156" t="str">
        <f>IF('Parade Entries'!$G97="Commercial",'Parade Entries'!H97,"")</f>
        <v/>
      </c>
      <c r="G96" s="156" t="str">
        <f>IF('Parade Entries'!$G97="Commercial",'Parade Entries'!I97,"")</f>
        <v/>
      </c>
      <c r="H96" s="156" t="str">
        <f>IF('Parade Entries'!$G97="Commercial",'Parade Entries'!J97,"")</f>
        <v/>
      </c>
      <c r="I96" s="156" t="str">
        <f>IF('Parade Entries'!$G97="Commercial",'Parade Entries'!K97,"")</f>
        <v/>
      </c>
      <c r="J96" s="156" t="str">
        <f>IF('Parade Entries'!$G97="Commercial",'Parade Entries'!L97,"")</f>
        <v/>
      </c>
      <c r="K96" s="156" t="str">
        <f>IF('Parade Entries'!$G97="Commercial",'Parade Entries'!M97,"")</f>
        <v/>
      </c>
      <c r="L96" s="156" t="str">
        <f>IF('Parade Entries'!$G97="Commercial",'Parade Entries'!N97,"")</f>
        <v/>
      </c>
      <c r="M96" s="156" t="str">
        <f>IF('Parade Entries'!$G97="Commercial",'Parade Entries'!O97,"")</f>
        <v/>
      </c>
      <c r="N96" s="156" t="str">
        <f>IF('Parade Entries'!$G97="Commercial",'Parade Entries'!P97,"")</f>
        <v/>
      </c>
      <c r="O96" s="156" t="str">
        <f>IF('Parade Entries'!$G97="Commercial",'Parade Entries'!Q97,"")</f>
        <v/>
      </c>
      <c r="P96" s="156" t="str">
        <f>IF('Parade Entries'!$G97="Commercial",'Parade Entries'!R97,"")</f>
        <v/>
      </c>
      <c r="Q96" s="156" t="str">
        <f>IF('Parade Entries'!$G97="Commercial",'Parade Entries'!S97,"")</f>
        <v/>
      </c>
      <c r="R96" s="156" t="str">
        <f>IF('Parade Entries'!$G97="Commercial",'Parade Entries'!T97,"")</f>
        <v/>
      </c>
      <c r="S96" s="271" t="str">
        <f>IF('Parade Entries'!$G97="Commercial",'Parade Entries'!U97,"")</f>
        <v/>
      </c>
      <c r="T96" s="271" t="str">
        <f>IF('Parade Entries'!$G97="Commercial",'Parade Entries'!W97,"")</f>
        <v/>
      </c>
      <c r="U96" s="271" t="str">
        <f>IF('Parade Entries'!$G97="Commercial",'Parade Entries'!X97,"")</f>
        <v/>
      </c>
      <c r="V96" s="271" t="str">
        <f>IF('Parade Entries'!$G97="Commercial",'Parade Entries'!V97,"")</f>
        <v/>
      </c>
      <c r="W96" s="272" t="str">
        <f>IF('Parade Entries'!$G97="Commercial",'Parade Entries'!Z97/100,"")</f>
        <v/>
      </c>
      <c r="X96" s="271" t="str">
        <f>IF('Parade Entries'!$G97="Commercial",'Parade Entries'!AB97,"")</f>
        <v/>
      </c>
      <c r="Y96" s="272" t="str">
        <f>IF('Parade Entries'!$G97="Commercial",'Parade Entries'!AA97,"")</f>
        <v/>
      </c>
      <c r="Z96" s="271" t="str">
        <f>IF('Parade Entries'!$G97="Commercial",'Parade Entries'!AB97,"")</f>
        <v/>
      </c>
      <c r="AA96" s="272" t="str">
        <f>IF('Parade Entries'!$G97="Commercial",'Parade Entries'!AC97,"")</f>
        <v/>
      </c>
      <c r="AB96" s="271" t="str">
        <f>IF('Parade Entries'!$G97="Commercial",'Parade Entries'!AD97,"")</f>
        <v/>
      </c>
      <c r="AC96" s="271" t="str">
        <f>IF('Parade Entries'!$G97="Commercial",'Parade Entries'!AE97,"")</f>
        <v/>
      </c>
      <c r="AD96" s="271" t="str">
        <f>IF('Parade Entries'!$G97="Commercial",'Parade Entries'!AF97,"")</f>
        <v/>
      </c>
    </row>
    <row r="97" spans="2:30" ht="18" x14ac:dyDescent="0.25">
      <c r="B97" s="156" t="str">
        <f>IF('Parade Entries'!G98="Commercial",'Parade Entries'!B98,"")</f>
        <v>Mr McCarthy Home Solutions</v>
      </c>
      <c r="C97" s="233">
        <f>IF('Parade Entries'!$G98="Commercial",'Parade Entries'!E98,"")</f>
        <v>46074</v>
      </c>
      <c r="D97" s="156" t="str">
        <f>IF('Parade Entries'!$G98="Commercial",'Parade Entries'!F98,"")</f>
        <v>PAID</v>
      </c>
      <c r="E97" s="156" t="str">
        <f>IF('Parade Entries'!$G98="Commercial",'Parade Entries'!G98,"")</f>
        <v>Commercial</v>
      </c>
      <c r="F97" s="156" t="str">
        <f>IF('Parade Entries'!$G98="Commercial",'Parade Entries'!H98,"")</f>
        <v>Mike</v>
      </c>
      <c r="G97" s="156" t="str">
        <f>IF('Parade Entries'!$G98="Commercial",'Parade Entries'!I98,"")</f>
        <v>McCarthy</v>
      </c>
      <c r="H97" s="156" t="str">
        <f>IF('Parade Entries'!$G98="Commercial",'Parade Entries'!J98,"")</f>
        <v>mrmhs2022@gmail.com</v>
      </c>
      <c r="I97" s="156">
        <f>IF('Parade Entries'!$G98="Commercial",'Parade Entries'!K98,"")</f>
        <v>2178010985</v>
      </c>
      <c r="J97" s="156" t="str">
        <f>IF('Parade Entries'!$G98="Commercial",'Parade Entries'!L98,"")</f>
        <v>Mr McCarthy Home Solutions is your local general contractor helping with all your home projects. Whether it’s custom decks, home remodels, or whole house builds. Mr McCarthy Home Solutions works with you through your whole experience to get your project completed.</v>
      </c>
      <c r="K97" s="156">
        <f>IF('Parade Entries'!$G98="Commercial",'Parade Entries'!M98,"")</f>
        <v>10</v>
      </c>
      <c r="L97" s="156" t="str">
        <f>IF('Parade Entries'!$G98="Commercial",'Parade Entries'!N98,"")</f>
        <v>Music with by Irish Folk music</v>
      </c>
      <c r="M97" s="156" t="str">
        <f>IF('Parade Entries'!$G98="Commercial",'Parade Entries'!O98,"")</f>
        <v>No</v>
      </c>
      <c r="N97" s="156" t="str">
        <f>IF('Parade Entries'!$G98="Commercial",'Parade Entries'!P98,"")</f>
        <v>Yes</v>
      </c>
      <c r="O97" s="156">
        <f>IF('Parade Entries'!$G98="Commercial",'Parade Entries'!Q98,"")</f>
        <v>1</v>
      </c>
      <c r="P97" s="156">
        <f>IF('Parade Entries'!$G98="Commercial",'Parade Entries'!R98,"")</f>
        <v>0</v>
      </c>
      <c r="Q97" s="156" t="str">
        <f>IF('Parade Entries'!$G98="Commercial",'Parade Entries'!S98,"")</f>
        <v>Blue Chevy Silverado 2500</v>
      </c>
      <c r="R97" s="156" t="str">
        <f>IF('Parade Entries'!$G98="Commercial",'Parade Entries'!T98,"")</f>
        <v>Online - Stripe</v>
      </c>
      <c r="S97" s="271">
        <f>IF('Parade Entries'!$G98="Commercial",'Parade Entries'!U98,"")</f>
        <v>300</v>
      </c>
      <c r="T97" s="271">
        <f>IF('Parade Entries'!$G98="Commercial",'Parade Entries'!W98,"")</f>
        <v>291</v>
      </c>
      <c r="U97" s="271">
        <f>IF('Parade Entries'!$G98="Commercial",'Parade Entries'!X98,"")</f>
        <v>0</v>
      </c>
      <c r="V97" s="271">
        <f>IF('Parade Entries'!$G98="Commercial",'Parade Entries'!V98,"")</f>
        <v>9</v>
      </c>
      <c r="W97" s="272">
        <f>IF('Parade Entries'!$G98="Commercial",'Parade Entries'!Z98/100,"")</f>
        <v>0</v>
      </c>
      <c r="X97" s="271">
        <f>IF('Parade Entries'!$G98="Commercial",'Parade Entries'!AB98,"")</f>
        <v>9</v>
      </c>
      <c r="Y97" s="272" t="str">
        <f>IF('Parade Entries'!$G98="Commercial",'Parade Entries'!AA98,"")</f>
        <v/>
      </c>
      <c r="Z97" s="271">
        <f>IF('Parade Entries'!$G98="Commercial",'Parade Entries'!AB98,"")</f>
        <v>9</v>
      </c>
      <c r="AA97" s="272">
        <f>IF('Parade Entries'!$G98="Commercial",'Parade Entries'!AC98,"")</f>
        <v>0.03</v>
      </c>
      <c r="AB97" s="271" t="str">
        <f>IF('Parade Entries'!$G98="Commercial",'Parade Entries'!AD98,"")</f>
        <v>Mike McCarthy</v>
      </c>
      <c r="AC97" s="271" t="str">
        <f>IF('Parade Entries'!$G98="Commercial",'Parade Entries'!AE98,"")</f>
        <v>New Site</v>
      </c>
      <c r="AD97" s="271">
        <f>IF('Parade Entries'!$G98="Commercial",'Parade Entries'!AF98,"")</f>
        <v>0</v>
      </c>
    </row>
    <row r="98" spans="2:30" ht="18" x14ac:dyDescent="0.25">
      <c r="B98" s="156" t="str">
        <f>IF('Parade Entries'!G99="Commercial",'Parade Entries'!B99,"")</f>
        <v/>
      </c>
      <c r="C98" s="233" t="str">
        <f>IF('Parade Entries'!$G99="Commercial",'Parade Entries'!E99,"")</f>
        <v/>
      </c>
      <c r="D98" s="156" t="str">
        <f>IF('Parade Entries'!$G99="Commercial",'Parade Entries'!F99,"")</f>
        <v/>
      </c>
      <c r="E98" s="156" t="str">
        <f>IF('Parade Entries'!$G99="Commercial",'Parade Entries'!G99,"")</f>
        <v/>
      </c>
      <c r="F98" s="156" t="str">
        <f>IF('Parade Entries'!$G99="Commercial",'Parade Entries'!H99,"")</f>
        <v/>
      </c>
      <c r="G98" s="156" t="str">
        <f>IF('Parade Entries'!$G99="Commercial",'Parade Entries'!I99,"")</f>
        <v/>
      </c>
      <c r="H98" s="156" t="str">
        <f>IF('Parade Entries'!$G99="Commercial",'Parade Entries'!J99,"")</f>
        <v/>
      </c>
      <c r="I98" s="156" t="str">
        <f>IF('Parade Entries'!$G99="Commercial",'Parade Entries'!K99,"")</f>
        <v/>
      </c>
      <c r="J98" s="156" t="str">
        <f>IF('Parade Entries'!$G99="Commercial",'Parade Entries'!L99,"")</f>
        <v/>
      </c>
      <c r="K98" s="156" t="str">
        <f>IF('Parade Entries'!$G99="Commercial",'Parade Entries'!M99,"")</f>
        <v/>
      </c>
      <c r="L98" s="156" t="str">
        <f>IF('Parade Entries'!$G99="Commercial",'Parade Entries'!N99,"")</f>
        <v/>
      </c>
      <c r="M98" s="156" t="str">
        <f>IF('Parade Entries'!$G99="Commercial",'Parade Entries'!O99,"")</f>
        <v/>
      </c>
      <c r="N98" s="156" t="str">
        <f>IF('Parade Entries'!$G99="Commercial",'Parade Entries'!P99,"")</f>
        <v/>
      </c>
      <c r="O98" s="156" t="str">
        <f>IF('Parade Entries'!$G99="Commercial",'Parade Entries'!Q99,"")</f>
        <v/>
      </c>
      <c r="P98" s="156" t="str">
        <f>IF('Parade Entries'!$G99="Commercial",'Parade Entries'!R99,"")</f>
        <v/>
      </c>
      <c r="Q98" s="156" t="str">
        <f>IF('Parade Entries'!$G99="Commercial",'Parade Entries'!S99,"")</f>
        <v/>
      </c>
      <c r="R98" s="156" t="str">
        <f>IF('Parade Entries'!$G99="Commercial",'Parade Entries'!T99,"")</f>
        <v/>
      </c>
      <c r="S98" s="271" t="str">
        <f>IF('Parade Entries'!$G99="Commercial",'Parade Entries'!U99,"")</f>
        <v/>
      </c>
      <c r="T98" s="271" t="str">
        <f>IF('Parade Entries'!$G99="Commercial",'Parade Entries'!W99,"")</f>
        <v/>
      </c>
      <c r="U98" s="271" t="str">
        <f>IF('Parade Entries'!$G99="Commercial",'Parade Entries'!X99,"")</f>
        <v/>
      </c>
      <c r="V98" s="271" t="str">
        <f>IF('Parade Entries'!$G99="Commercial",'Parade Entries'!V99,"")</f>
        <v/>
      </c>
      <c r="W98" s="272" t="str">
        <f>IF('Parade Entries'!$G99="Commercial",'Parade Entries'!Z99/100,"")</f>
        <v/>
      </c>
      <c r="X98" s="271" t="str">
        <f>IF('Parade Entries'!$G99="Commercial",'Parade Entries'!AB99,"")</f>
        <v/>
      </c>
      <c r="Y98" s="272" t="str">
        <f>IF('Parade Entries'!$G99="Commercial",'Parade Entries'!AA99,"")</f>
        <v/>
      </c>
      <c r="Z98" s="271" t="str">
        <f>IF('Parade Entries'!$G99="Commercial",'Parade Entries'!AB99,"")</f>
        <v/>
      </c>
      <c r="AA98" s="272" t="str">
        <f>IF('Parade Entries'!$G99="Commercial",'Parade Entries'!AC99,"")</f>
        <v/>
      </c>
      <c r="AB98" s="271" t="str">
        <f>IF('Parade Entries'!$G99="Commercial",'Parade Entries'!AD99,"")</f>
        <v/>
      </c>
      <c r="AC98" s="271" t="str">
        <f>IF('Parade Entries'!$G99="Commercial",'Parade Entries'!AE99,"")</f>
        <v/>
      </c>
      <c r="AD98" s="271" t="str">
        <f>IF('Parade Entries'!$G99="Commercial",'Parade Entries'!AF99,"")</f>
        <v/>
      </c>
    </row>
    <row r="99" spans="2:30" ht="18" x14ac:dyDescent="0.25">
      <c r="B99" s="156" t="str">
        <f>IF('Parade Entries'!G100="Commercial",'Parade Entries'!B100,"")</f>
        <v/>
      </c>
      <c r="C99" s="233" t="str">
        <f>IF('Parade Entries'!$G100="Commercial",'Parade Entries'!E100,"")</f>
        <v/>
      </c>
      <c r="D99" s="156" t="str">
        <f>IF('Parade Entries'!$G100="Commercial",'Parade Entries'!F100,"")</f>
        <v/>
      </c>
      <c r="E99" s="156" t="str">
        <f>IF('Parade Entries'!$G100="Commercial",'Parade Entries'!G100,"")</f>
        <v/>
      </c>
      <c r="F99" s="156" t="str">
        <f>IF('Parade Entries'!$G100="Commercial",'Parade Entries'!H100,"")</f>
        <v/>
      </c>
      <c r="G99" s="156" t="str">
        <f>IF('Parade Entries'!$G100="Commercial",'Parade Entries'!I100,"")</f>
        <v/>
      </c>
      <c r="H99" s="156" t="str">
        <f>IF('Parade Entries'!$G100="Commercial",'Parade Entries'!J100,"")</f>
        <v/>
      </c>
      <c r="I99" s="156" t="str">
        <f>IF('Parade Entries'!$G100="Commercial",'Parade Entries'!K100,"")</f>
        <v/>
      </c>
      <c r="J99" s="156" t="str">
        <f>IF('Parade Entries'!$G100="Commercial",'Parade Entries'!L100,"")</f>
        <v/>
      </c>
      <c r="K99" s="156" t="str">
        <f>IF('Parade Entries'!$G100="Commercial",'Parade Entries'!M100,"")</f>
        <v/>
      </c>
      <c r="L99" s="156" t="str">
        <f>IF('Parade Entries'!$G100="Commercial",'Parade Entries'!N100,"")</f>
        <v/>
      </c>
      <c r="M99" s="156" t="str">
        <f>IF('Parade Entries'!$G100="Commercial",'Parade Entries'!O100,"")</f>
        <v/>
      </c>
      <c r="N99" s="156" t="str">
        <f>IF('Parade Entries'!$G100="Commercial",'Parade Entries'!P100,"")</f>
        <v/>
      </c>
      <c r="O99" s="156" t="str">
        <f>IF('Parade Entries'!$G100="Commercial",'Parade Entries'!Q100,"")</f>
        <v/>
      </c>
      <c r="P99" s="156" t="str">
        <f>IF('Parade Entries'!$G100="Commercial",'Parade Entries'!R100,"")</f>
        <v/>
      </c>
      <c r="Q99" s="156" t="str">
        <f>IF('Parade Entries'!$G100="Commercial",'Parade Entries'!S100,"")</f>
        <v/>
      </c>
      <c r="R99" s="156" t="str">
        <f>IF('Parade Entries'!$G100="Commercial",'Parade Entries'!T100,"")</f>
        <v/>
      </c>
      <c r="S99" s="271" t="str">
        <f>IF('Parade Entries'!$G100="Commercial",'Parade Entries'!U100,"")</f>
        <v/>
      </c>
      <c r="T99" s="271" t="str">
        <f>IF('Parade Entries'!$G100="Commercial",'Parade Entries'!W100,"")</f>
        <v/>
      </c>
      <c r="U99" s="271" t="str">
        <f>IF('Parade Entries'!$G100="Commercial",'Parade Entries'!X100,"")</f>
        <v/>
      </c>
      <c r="V99" s="271" t="str">
        <f>IF('Parade Entries'!$G100="Commercial",'Parade Entries'!V100,"")</f>
        <v/>
      </c>
      <c r="W99" s="272" t="str">
        <f>IF('Parade Entries'!$G100="Commercial",'Parade Entries'!Z100/100,"")</f>
        <v/>
      </c>
      <c r="X99" s="271" t="str">
        <f>IF('Parade Entries'!$G100="Commercial",'Parade Entries'!AB100,"")</f>
        <v/>
      </c>
      <c r="Y99" s="272" t="str">
        <f>IF('Parade Entries'!$G100="Commercial",'Parade Entries'!AA100,"")</f>
        <v/>
      </c>
      <c r="Z99" s="271" t="str">
        <f>IF('Parade Entries'!$G100="Commercial",'Parade Entries'!AB100,"")</f>
        <v/>
      </c>
      <c r="AA99" s="272" t="str">
        <f>IF('Parade Entries'!$G100="Commercial",'Parade Entries'!AC100,"")</f>
        <v/>
      </c>
      <c r="AB99" s="271" t="str">
        <f>IF('Parade Entries'!$G100="Commercial",'Parade Entries'!AD100,"")</f>
        <v/>
      </c>
      <c r="AC99" s="271" t="str">
        <f>IF('Parade Entries'!$G100="Commercial",'Parade Entries'!AE100,"")</f>
        <v/>
      </c>
      <c r="AD99" s="271" t="str">
        <f>IF('Parade Entries'!$G100="Commercial",'Parade Entries'!AF100,"")</f>
        <v/>
      </c>
    </row>
    <row r="100" spans="2:30" ht="18" x14ac:dyDescent="0.25">
      <c r="B100" s="156" t="str">
        <f>IF('Parade Entries'!G101="Commercial",'Parade Entries'!B101,"")</f>
        <v/>
      </c>
      <c r="C100" s="233" t="str">
        <f>IF('Parade Entries'!$G101="Commercial",'Parade Entries'!E101,"")</f>
        <v/>
      </c>
      <c r="D100" s="156" t="str">
        <f>IF('Parade Entries'!$G101="Commercial",'Parade Entries'!F101,"")</f>
        <v/>
      </c>
      <c r="E100" s="156" t="str">
        <f>IF('Parade Entries'!$G101="Commercial",'Parade Entries'!G101,"")</f>
        <v/>
      </c>
      <c r="F100" s="156" t="str">
        <f>IF('Parade Entries'!$G101="Commercial",'Parade Entries'!H101,"")</f>
        <v/>
      </c>
      <c r="G100" s="156" t="str">
        <f>IF('Parade Entries'!$G101="Commercial",'Parade Entries'!I101,"")</f>
        <v/>
      </c>
      <c r="H100" s="156" t="str">
        <f>IF('Parade Entries'!$G101="Commercial",'Parade Entries'!J101,"")</f>
        <v/>
      </c>
      <c r="I100" s="156" t="str">
        <f>IF('Parade Entries'!$G101="Commercial",'Parade Entries'!K101,"")</f>
        <v/>
      </c>
      <c r="J100" s="156" t="str">
        <f>IF('Parade Entries'!$G101="Commercial",'Parade Entries'!L101,"")</f>
        <v/>
      </c>
      <c r="K100" s="156" t="str">
        <f>IF('Parade Entries'!$G101="Commercial",'Parade Entries'!M101,"")</f>
        <v/>
      </c>
      <c r="L100" s="156" t="str">
        <f>IF('Parade Entries'!$G101="Commercial",'Parade Entries'!N101,"")</f>
        <v/>
      </c>
      <c r="M100" s="156" t="str">
        <f>IF('Parade Entries'!$G101="Commercial",'Parade Entries'!O101,"")</f>
        <v/>
      </c>
      <c r="N100" s="156" t="str">
        <f>IF('Parade Entries'!$G101="Commercial",'Parade Entries'!P101,"")</f>
        <v/>
      </c>
      <c r="O100" s="156" t="str">
        <f>IF('Parade Entries'!$G101="Commercial",'Parade Entries'!Q101,"")</f>
        <v/>
      </c>
      <c r="P100" s="156" t="str">
        <f>IF('Parade Entries'!$G101="Commercial",'Parade Entries'!R101,"")</f>
        <v/>
      </c>
      <c r="Q100" s="156" t="str">
        <f>IF('Parade Entries'!$G101="Commercial",'Parade Entries'!S101,"")</f>
        <v/>
      </c>
      <c r="R100" s="156" t="str">
        <f>IF('Parade Entries'!$G101="Commercial",'Parade Entries'!T101,"")</f>
        <v/>
      </c>
      <c r="S100" s="271" t="str">
        <f>IF('Parade Entries'!$G101="Commercial",'Parade Entries'!U101,"")</f>
        <v/>
      </c>
      <c r="T100" s="271" t="str">
        <f>IF('Parade Entries'!$G101="Commercial",'Parade Entries'!W101,"")</f>
        <v/>
      </c>
      <c r="U100" s="271" t="str">
        <f>IF('Parade Entries'!$G101="Commercial",'Parade Entries'!X101,"")</f>
        <v/>
      </c>
      <c r="V100" s="271" t="str">
        <f>IF('Parade Entries'!$G101="Commercial",'Parade Entries'!V101,"")</f>
        <v/>
      </c>
      <c r="W100" s="272" t="str">
        <f>IF('Parade Entries'!$G101="Commercial",'Parade Entries'!Z101/100,"")</f>
        <v/>
      </c>
      <c r="X100" s="271" t="str">
        <f>IF('Parade Entries'!$G101="Commercial",'Parade Entries'!AB101,"")</f>
        <v/>
      </c>
      <c r="Y100" s="272" t="str">
        <f>IF('Parade Entries'!$G101="Commercial",'Parade Entries'!AA101,"")</f>
        <v/>
      </c>
      <c r="Z100" s="271" t="str">
        <f>IF('Parade Entries'!$G101="Commercial",'Parade Entries'!AB101,"")</f>
        <v/>
      </c>
      <c r="AA100" s="272" t="str">
        <f>IF('Parade Entries'!$G101="Commercial",'Parade Entries'!AC101,"")</f>
        <v/>
      </c>
      <c r="AB100" s="271" t="str">
        <f>IF('Parade Entries'!$G101="Commercial",'Parade Entries'!AD101,"")</f>
        <v/>
      </c>
      <c r="AC100" s="271" t="str">
        <f>IF('Parade Entries'!$G101="Commercial",'Parade Entries'!AE101,"")</f>
        <v/>
      </c>
      <c r="AD100" s="271" t="str">
        <f>IF('Parade Entries'!$G101="Commercial",'Parade Entries'!AF101,"")</f>
        <v/>
      </c>
    </row>
    <row r="101" spans="2:30" ht="18" x14ac:dyDescent="0.25">
      <c r="B101" s="156" t="str">
        <f>IF('Parade Entries'!G102="Commercial",'Parade Entries'!B102,"")</f>
        <v/>
      </c>
      <c r="C101" s="233" t="str">
        <f>IF('Parade Entries'!$G102="Commercial",'Parade Entries'!E102,"")</f>
        <v/>
      </c>
      <c r="D101" s="156" t="str">
        <f>IF('Parade Entries'!$G102="Commercial",'Parade Entries'!F102,"")</f>
        <v/>
      </c>
      <c r="E101" s="156" t="str">
        <f>IF('Parade Entries'!$G102="Commercial",'Parade Entries'!G102,"")</f>
        <v/>
      </c>
      <c r="F101" s="156" t="str">
        <f>IF('Parade Entries'!$G102="Commercial",'Parade Entries'!H102,"")</f>
        <v/>
      </c>
      <c r="G101" s="156" t="str">
        <f>IF('Parade Entries'!$G102="Commercial",'Parade Entries'!I102,"")</f>
        <v/>
      </c>
      <c r="H101" s="156" t="str">
        <f>IF('Parade Entries'!$G102="Commercial",'Parade Entries'!J102,"")</f>
        <v/>
      </c>
      <c r="I101" s="156" t="str">
        <f>IF('Parade Entries'!$G102="Commercial",'Parade Entries'!K102,"")</f>
        <v/>
      </c>
      <c r="J101" s="156" t="str">
        <f>IF('Parade Entries'!$G102="Commercial",'Parade Entries'!L102,"")</f>
        <v/>
      </c>
      <c r="K101" s="156" t="str">
        <f>IF('Parade Entries'!$G102="Commercial",'Parade Entries'!M102,"")</f>
        <v/>
      </c>
      <c r="L101" s="156" t="str">
        <f>IF('Parade Entries'!$G102="Commercial",'Parade Entries'!N102,"")</f>
        <v/>
      </c>
      <c r="M101" s="156" t="str">
        <f>IF('Parade Entries'!$G102="Commercial",'Parade Entries'!O102,"")</f>
        <v/>
      </c>
      <c r="N101" s="156" t="str">
        <f>IF('Parade Entries'!$G102="Commercial",'Parade Entries'!P102,"")</f>
        <v/>
      </c>
      <c r="O101" s="156" t="str">
        <f>IF('Parade Entries'!$G102="Commercial",'Parade Entries'!Q102,"")</f>
        <v/>
      </c>
      <c r="P101" s="156" t="str">
        <f>IF('Parade Entries'!$G102="Commercial",'Parade Entries'!R102,"")</f>
        <v/>
      </c>
      <c r="Q101" s="156" t="str">
        <f>IF('Parade Entries'!$G102="Commercial",'Parade Entries'!S102,"")</f>
        <v/>
      </c>
      <c r="R101" s="156" t="str">
        <f>IF('Parade Entries'!$G102="Commercial",'Parade Entries'!T102,"")</f>
        <v/>
      </c>
      <c r="S101" s="271" t="str">
        <f>IF('Parade Entries'!$G102="Commercial",'Parade Entries'!U102,"")</f>
        <v/>
      </c>
      <c r="T101" s="271" t="str">
        <f>IF('Parade Entries'!$G102="Commercial",'Parade Entries'!W102,"")</f>
        <v/>
      </c>
      <c r="U101" s="271" t="str">
        <f>IF('Parade Entries'!$G102="Commercial",'Parade Entries'!X102,"")</f>
        <v/>
      </c>
      <c r="V101" s="271" t="str">
        <f>IF('Parade Entries'!$G102="Commercial",'Parade Entries'!V102,"")</f>
        <v/>
      </c>
      <c r="W101" s="272" t="str">
        <f>IF('Parade Entries'!$G102="Commercial",'Parade Entries'!Z102/100,"")</f>
        <v/>
      </c>
      <c r="X101" s="271" t="str">
        <f>IF('Parade Entries'!$G102="Commercial",'Parade Entries'!AB102,"")</f>
        <v/>
      </c>
      <c r="Y101" s="272" t="str">
        <f>IF('Parade Entries'!$G102="Commercial",'Parade Entries'!AA102,"")</f>
        <v/>
      </c>
      <c r="Z101" s="271" t="str">
        <f>IF('Parade Entries'!$G102="Commercial",'Parade Entries'!AB102,"")</f>
        <v/>
      </c>
      <c r="AA101" s="272" t="str">
        <f>IF('Parade Entries'!$G102="Commercial",'Parade Entries'!AC102,"")</f>
        <v/>
      </c>
      <c r="AB101" s="271" t="str">
        <f>IF('Parade Entries'!$G102="Commercial",'Parade Entries'!AD102,"")</f>
        <v/>
      </c>
      <c r="AC101" s="271" t="str">
        <f>IF('Parade Entries'!$G102="Commercial",'Parade Entries'!AE102,"")</f>
        <v/>
      </c>
      <c r="AD101" s="271" t="str">
        <f>IF('Parade Entries'!$G102="Commercial",'Parade Entries'!AF102,"")</f>
        <v/>
      </c>
    </row>
    <row r="102" spans="2:30" ht="18" x14ac:dyDescent="0.25">
      <c r="B102" s="156" t="str">
        <f>IF('Parade Entries'!G103="Commercial",'Parade Entries'!B103,"")</f>
        <v/>
      </c>
      <c r="C102" s="233" t="str">
        <f>IF('Parade Entries'!$G103="Commercial",'Parade Entries'!E103,"")</f>
        <v/>
      </c>
      <c r="D102" s="156" t="str">
        <f>IF('Parade Entries'!$G103="Commercial",'Parade Entries'!F103,"")</f>
        <v/>
      </c>
      <c r="E102" s="156" t="str">
        <f>IF('Parade Entries'!$G103="Commercial",'Parade Entries'!G103,"")</f>
        <v/>
      </c>
      <c r="F102" s="156" t="str">
        <f>IF('Parade Entries'!$G103="Commercial",'Parade Entries'!H103,"")</f>
        <v/>
      </c>
      <c r="G102" s="156" t="str">
        <f>IF('Parade Entries'!$G103="Commercial",'Parade Entries'!I103,"")</f>
        <v/>
      </c>
      <c r="H102" s="156" t="str">
        <f>IF('Parade Entries'!$G103="Commercial",'Parade Entries'!J103,"")</f>
        <v/>
      </c>
      <c r="I102" s="156" t="str">
        <f>IF('Parade Entries'!$G103="Commercial",'Parade Entries'!K103,"")</f>
        <v/>
      </c>
      <c r="J102" s="156" t="str">
        <f>IF('Parade Entries'!$G103="Commercial",'Parade Entries'!L103,"")</f>
        <v/>
      </c>
      <c r="K102" s="156" t="str">
        <f>IF('Parade Entries'!$G103="Commercial",'Parade Entries'!M103,"")</f>
        <v/>
      </c>
      <c r="L102" s="156" t="str">
        <f>IF('Parade Entries'!$G103="Commercial",'Parade Entries'!N103,"")</f>
        <v/>
      </c>
      <c r="M102" s="156" t="str">
        <f>IF('Parade Entries'!$G103="Commercial",'Parade Entries'!O103,"")</f>
        <v/>
      </c>
      <c r="N102" s="156" t="str">
        <f>IF('Parade Entries'!$G103="Commercial",'Parade Entries'!P103,"")</f>
        <v/>
      </c>
      <c r="O102" s="156" t="str">
        <f>IF('Parade Entries'!$G103="Commercial",'Parade Entries'!Q103,"")</f>
        <v/>
      </c>
      <c r="P102" s="156" t="str">
        <f>IF('Parade Entries'!$G103="Commercial",'Parade Entries'!R103,"")</f>
        <v/>
      </c>
      <c r="Q102" s="156" t="str">
        <f>IF('Parade Entries'!$G103="Commercial",'Parade Entries'!S103,"")</f>
        <v/>
      </c>
      <c r="R102" s="156" t="str">
        <f>IF('Parade Entries'!$G103="Commercial",'Parade Entries'!T103,"")</f>
        <v/>
      </c>
      <c r="S102" s="271" t="str">
        <f>IF('Parade Entries'!$G103="Commercial",'Parade Entries'!U103,"")</f>
        <v/>
      </c>
      <c r="T102" s="271" t="str">
        <f>IF('Parade Entries'!$G103="Commercial",'Parade Entries'!W103,"")</f>
        <v/>
      </c>
      <c r="U102" s="271" t="str">
        <f>IF('Parade Entries'!$G103="Commercial",'Parade Entries'!X103,"")</f>
        <v/>
      </c>
      <c r="V102" s="271" t="str">
        <f>IF('Parade Entries'!$G103="Commercial",'Parade Entries'!V103,"")</f>
        <v/>
      </c>
      <c r="W102" s="272" t="str">
        <f>IF('Parade Entries'!$G103="Commercial",'Parade Entries'!Z103/100,"")</f>
        <v/>
      </c>
      <c r="X102" s="271" t="str">
        <f>IF('Parade Entries'!$G103="Commercial",'Parade Entries'!AB103,"")</f>
        <v/>
      </c>
      <c r="Y102" s="272" t="str">
        <f>IF('Parade Entries'!$G103="Commercial",'Parade Entries'!AA103,"")</f>
        <v/>
      </c>
      <c r="Z102" s="271" t="str">
        <f>IF('Parade Entries'!$G103="Commercial",'Parade Entries'!AB103,"")</f>
        <v/>
      </c>
      <c r="AA102" s="272" t="str">
        <f>IF('Parade Entries'!$G103="Commercial",'Parade Entries'!AC103,"")</f>
        <v/>
      </c>
      <c r="AB102" s="271" t="str">
        <f>IF('Parade Entries'!$G103="Commercial",'Parade Entries'!AD103,"")</f>
        <v/>
      </c>
      <c r="AC102" s="271" t="str">
        <f>IF('Parade Entries'!$G103="Commercial",'Parade Entries'!AE103,"")</f>
        <v/>
      </c>
      <c r="AD102" s="271" t="str">
        <f>IF('Parade Entries'!$G103="Commercial",'Parade Entries'!AF103,"")</f>
        <v/>
      </c>
    </row>
    <row r="103" spans="2:30" ht="18" x14ac:dyDescent="0.25">
      <c r="B103" s="156" t="str">
        <f>IF('Parade Entries'!G104="Commercial",'Parade Entries'!B104,"")</f>
        <v/>
      </c>
      <c r="C103" s="233" t="str">
        <f>IF('Parade Entries'!$G104="Commercial",'Parade Entries'!E104,"")</f>
        <v/>
      </c>
      <c r="D103" s="156" t="str">
        <f>IF('Parade Entries'!$G104="Commercial",'Parade Entries'!F104,"")</f>
        <v/>
      </c>
      <c r="E103" s="156" t="str">
        <f>IF('Parade Entries'!$G104="Commercial",'Parade Entries'!G104,"")</f>
        <v/>
      </c>
      <c r="F103" s="156" t="str">
        <f>IF('Parade Entries'!$G104="Commercial",'Parade Entries'!H104,"")</f>
        <v/>
      </c>
      <c r="G103" s="156" t="str">
        <f>IF('Parade Entries'!$G104="Commercial",'Parade Entries'!I104,"")</f>
        <v/>
      </c>
      <c r="H103" s="156" t="str">
        <f>IF('Parade Entries'!$G104="Commercial",'Parade Entries'!J104,"")</f>
        <v/>
      </c>
      <c r="I103" s="156" t="str">
        <f>IF('Parade Entries'!$G104="Commercial",'Parade Entries'!K104,"")</f>
        <v/>
      </c>
      <c r="J103" s="156" t="str">
        <f>IF('Parade Entries'!$G104="Commercial",'Parade Entries'!L104,"")</f>
        <v/>
      </c>
      <c r="K103" s="156" t="str">
        <f>IF('Parade Entries'!$G104="Commercial",'Parade Entries'!M104,"")</f>
        <v/>
      </c>
      <c r="L103" s="156" t="str">
        <f>IF('Parade Entries'!$G104="Commercial",'Parade Entries'!N104,"")</f>
        <v/>
      </c>
      <c r="M103" s="156" t="str">
        <f>IF('Parade Entries'!$G104="Commercial",'Parade Entries'!O104,"")</f>
        <v/>
      </c>
      <c r="N103" s="156" t="str">
        <f>IF('Parade Entries'!$G104="Commercial",'Parade Entries'!P104,"")</f>
        <v/>
      </c>
      <c r="O103" s="156" t="str">
        <f>IF('Parade Entries'!$G104="Commercial",'Parade Entries'!Q104,"")</f>
        <v/>
      </c>
      <c r="P103" s="156" t="str">
        <f>IF('Parade Entries'!$G104="Commercial",'Parade Entries'!R104,"")</f>
        <v/>
      </c>
      <c r="Q103" s="156" t="str">
        <f>IF('Parade Entries'!$G104="Commercial",'Parade Entries'!S104,"")</f>
        <v/>
      </c>
      <c r="R103" s="156" t="str">
        <f>IF('Parade Entries'!$G104="Commercial",'Parade Entries'!T104,"")</f>
        <v/>
      </c>
      <c r="S103" s="271" t="str">
        <f>IF('Parade Entries'!$G104="Commercial",'Parade Entries'!U104,"")</f>
        <v/>
      </c>
      <c r="T103" s="271" t="str">
        <f>IF('Parade Entries'!$G104="Commercial",'Parade Entries'!W104,"")</f>
        <v/>
      </c>
      <c r="U103" s="271" t="str">
        <f>IF('Parade Entries'!$G104="Commercial",'Parade Entries'!X104,"")</f>
        <v/>
      </c>
      <c r="V103" s="271" t="str">
        <f>IF('Parade Entries'!$G104="Commercial",'Parade Entries'!V104,"")</f>
        <v/>
      </c>
      <c r="W103" s="272" t="str">
        <f>IF('Parade Entries'!$G104="Commercial",'Parade Entries'!Z104/100,"")</f>
        <v/>
      </c>
      <c r="X103" s="271" t="str">
        <f>IF('Parade Entries'!$G104="Commercial",'Parade Entries'!AB104,"")</f>
        <v/>
      </c>
      <c r="Y103" s="272" t="str">
        <f>IF('Parade Entries'!$G104="Commercial",'Parade Entries'!AA104,"")</f>
        <v/>
      </c>
      <c r="Z103" s="271" t="str">
        <f>IF('Parade Entries'!$G104="Commercial",'Parade Entries'!AB104,"")</f>
        <v/>
      </c>
      <c r="AA103" s="272" t="str">
        <f>IF('Parade Entries'!$G104="Commercial",'Parade Entries'!AC104,"")</f>
        <v/>
      </c>
      <c r="AB103" s="271" t="str">
        <f>IF('Parade Entries'!$G104="Commercial",'Parade Entries'!AD104,"")</f>
        <v/>
      </c>
      <c r="AC103" s="271" t="str">
        <f>IF('Parade Entries'!$G104="Commercial",'Parade Entries'!AE104,"")</f>
        <v/>
      </c>
      <c r="AD103" s="271" t="str">
        <f>IF('Parade Entries'!$G104="Commercial",'Parade Entries'!AF104,"")</f>
        <v/>
      </c>
    </row>
    <row r="104" spans="2:30" ht="18" x14ac:dyDescent="0.25">
      <c r="B104" s="156" t="str">
        <f>IF('Parade Entries'!G105="Commercial",'Parade Entries'!B105,"")</f>
        <v/>
      </c>
      <c r="C104" s="233" t="str">
        <f>IF('Parade Entries'!$G105="Commercial",'Parade Entries'!E105,"")</f>
        <v/>
      </c>
      <c r="D104" s="156" t="str">
        <f>IF('Parade Entries'!$G105="Commercial",'Parade Entries'!F105,"")</f>
        <v/>
      </c>
      <c r="E104" s="156" t="str">
        <f>IF('Parade Entries'!$G105="Commercial",'Parade Entries'!G105,"")</f>
        <v/>
      </c>
      <c r="F104" s="156" t="str">
        <f>IF('Parade Entries'!$G105="Commercial",'Parade Entries'!H105,"")</f>
        <v/>
      </c>
      <c r="G104" s="156" t="str">
        <f>IF('Parade Entries'!$G105="Commercial",'Parade Entries'!I105,"")</f>
        <v/>
      </c>
      <c r="H104" s="156" t="str">
        <f>IF('Parade Entries'!$G105="Commercial",'Parade Entries'!J105,"")</f>
        <v/>
      </c>
      <c r="I104" s="156" t="str">
        <f>IF('Parade Entries'!$G105="Commercial",'Parade Entries'!K105,"")</f>
        <v/>
      </c>
      <c r="J104" s="156" t="str">
        <f>IF('Parade Entries'!$G105="Commercial",'Parade Entries'!L105,"")</f>
        <v/>
      </c>
      <c r="K104" s="156" t="str">
        <f>IF('Parade Entries'!$G105="Commercial",'Parade Entries'!M105,"")</f>
        <v/>
      </c>
      <c r="L104" s="156" t="str">
        <f>IF('Parade Entries'!$G105="Commercial",'Parade Entries'!N105,"")</f>
        <v/>
      </c>
      <c r="M104" s="156" t="str">
        <f>IF('Parade Entries'!$G105="Commercial",'Parade Entries'!O105,"")</f>
        <v/>
      </c>
      <c r="N104" s="156" t="str">
        <f>IF('Parade Entries'!$G105="Commercial",'Parade Entries'!P105,"")</f>
        <v/>
      </c>
      <c r="O104" s="156" t="str">
        <f>IF('Parade Entries'!$G105="Commercial",'Parade Entries'!Q105,"")</f>
        <v/>
      </c>
      <c r="P104" s="156" t="str">
        <f>IF('Parade Entries'!$G105="Commercial",'Parade Entries'!R105,"")</f>
        <v/>
      </c>
      <c r="Q104" s="156" t="str">
        <f>IF('Parade Entries'!$G105="Commercial",'Parade Entries'!S105,"")</f>
        <v/>
      </c>
      <c r="R104" s="156" t="str">
        <f>IF('Parade Entries'!$G105="Commercial",'Parade Entries'!T105,"")</f>
        <v/>
      </c>
      <c r="S104" s="271" t="str">
        <f>IF('Parade Entries'!$G105="Commercial",'Parade Entries'!U105,"")</f>
        <v/>
      </c>
      <c r="T104" s="271" t="str">
        <f>IF('Parade Entries'!$G105="Commercial",'Parade Entries'!W105,"")</f>
        <v/>
      </c>
      <c r="U104" s="271" t="str">
        <f>IF('Parade Entries'!$G105="Commercial",'Parade Entries'!X105,"")</f>
        <v/>
      </c>
      <c r="V104" s="271" t="str">
        <f>IF('Parade Entries'!$G105="Commercial",'Parade Entries'!V105,"")</f>
        <v/>
      </c>
      <c r="W104" s="272" t="str">
        <f>IF('Parade Entries'!$G105="Commercial",'Parade Entries'!Z105/100,"")</f>
        <v/>
      </c>
      <c r="X104" s="271" t="str">
        <f>IF('Parade Entries'!$G105="Commercial",'Parade Entries'!AB105,"")</f>
        <v/>
      </c>
      <c r="Y104" s="272" t="str">
        <f>IF('Parade Entries'!$G105="Commercial",'Parade Entries'!AA105,"")</f>
        <v/>
      </c>
      <c r="Z104" s="271" t="str">
        <f>IF('Parade Entries'!$G105="Commercial",'Parade Entries'!AB105,"")</f>
        <v/>
      </c>
      <c r="AA104" s="272" t="str">
        <f>IF('Parade Entries'!$G105="Commercial",'Parade Entries'!AC105,"")</f>
        <v/>
      </c>
      <c r="AB104" s="271" t="str">
        <f>IF('Parade Entries'!$G105="Commercial",'Parade Entries'!AD105,"")</f>
        <v/>
      </c>
      <c r="AC104" s="271" t="str">
        <f>IF('Parade Entries'!$G105="Commercial",'Parade Entries'!AE105,"")</f>
        <v/>
      </c>
      <c r="AD104" s="271" t="str">
        <f>IF('Parade Entries'!$G105="Commercial",'Parade Entries'!AF105,"")</f>
        <v/>
      </c>
    </row>
    <row r="105" spans="2:30" ht="18" x14ac:dyDescent="0.25">
      <c r="B105" s="156" t="str">
        <f>IF('Parade Entries'!G106="Commercial",'Parade Entries'!B106,"")</f>
        <v>Koo Koo's 2</v>
      </c>
      <c r="C105" s="233">
        <f>IF('Parade Entries'!$G106="Commercial",'Parade Entries'!E106,"")</f>
        <v>46079</v>
      </c>
      <c r="D105" s="156">
        <f>IF('Parade Entries'!$G106="Commercial",'Parade Entries'!F106,"")</f>
        <v>0</v>
      </c>
      <c r="E105" s="156" t="str">
        <f>IF('Parade Entries'!$G106="Commercial",'Parade Entries'!G106,"")</f>
        <v>Commercial</v>
      </c>
      <c r="F105" s="156" t="str">
        <f>IF('Parade Entries'!$G106="Commercial",'Parade Entries'!H106,"")</f>
        <v>Janae</v>
      </c>
      <c r="G105" s="156" t="str">
        <f>IF('Parade Entries'!$G106="Commercial",'Parade Entries'!I106,"")</f>
        <v>Best</v>
      </c>
      <c r="H105" s="156" t="str">
        <f>IF('Parade Entries'!$G106="Commercial",'Parade Entries'!J106,"")</f>
        <v>naebest94@hotmail.com</v>
      </c>
      <c r="I105" s="156">
        <f>IF('Parade Entries'!$G106="Commercial",'Parade Entries'!K106,"")</f>
        <v>2174815645</v>
      </c>
      <c r="J105" s="156" t="str">
        <f>IF('Parade Entries'!$G106="Commercial",'Parade Entries'!L106,"")</f>
        <v>the Koo Koo’s 2 saint patty’s crew would like to invite you to finish the day out with them for some corned beef and cabbage and the fixin’s following the parade! $15 pickle shot towers, $10 buckets and a dancing leprechaun!</v>
      </c>
      <c r="K105" s="156">
        <f>IF('Parade Entries'!$G106="Commercial",'Parade Entries'!M106,"")</f>
        <v>20</v>
      </c>
      <c r="L105" s="156" t="str">
        <f>IF('Parade Entries'!$G106="Commercial",'Parade Entries'!N106,"")</f>
        <v>Music will be BlueTooth from the truck</v>
      </c>
      <c r="M105" s="156" t="str">
        <f>IF('Parade Entries'!$G106="Commercial",'Parade Entries'!O106,"")</f>
        <v>No</v>
      </c>
      <c r="N105" s="156" t="str">
        <f>IF('Parade Entries'!$G106="Commercial",'Parade Entries'!P106,"")</f>
        <v>Yes</v>
      </c>
      <c r="O105" s="156">
        <f>IF('Parade Entries'!$G106="Commercial",'Parade Entries'!Q106,"")</f>
        <v>0</v>
      </c>
      <c r="P105" s="156">
        <f>IF('Parade Entries'!$G106="Commercial",'Parade Entries'!R106,"")</f>
        <v>0</v>
      </c>
      <c r="Q105" s="156" t="str">
        <f>IF('Parade Entries'!$G106="Commercial",'Parade Entries'!S106,"")</f>
        <v>chevy, black 4 door truck</v>
      </c>
      <c r="R105" s="156" t="str">
        <f>IF('Parade Entries'!$G106="Commercial",'Parade Entries'!T106,"")</f>
        <v>Check</v>
      </c>
      <c r="S105" s="271">
        <f>IF('Parade Entries'!$G106="Commercial",'Parade Entries'!U106,"")</f>
        <v>300</v>
      </c>
      <c r="T105" s="271" t="str">
        <f>IF('Parade Entries'!$G106="Commercial",'Parade Entries'!W106,"")</f>
        <v/>
      </c>
      <c r="U105" s="271">
        <f>IF('Parade Entries'!$G106="Commercial",'Parade Entries'!X106,"")</f>
        <v>0</v>
      </c>
      <c r="V105" s="271">
        <f>IF('Parade Entries'!$G106="Commercial",'Parade Entries'!V106,"")</f>
        <v>0</v>
      </c>
      <c r="W105" s="272">
        <f>IF('Parade Entries'!$G106="Commercial",'Parade Entries'!Z106/100,"")</f>
        <v>0</v>
      </c>
      <c r="X105" s="271">
        <f>IF('Parade Entries'!$G106="Commercial",'Parade Entries'!AB106,"")</f>
        <v>0</v>
      </c>
      <c r="Y105" s="272" t="str">
        <f>IF('Parade Entries'!$G106="Commercial",'Parade Entries'!AA106,"")</f>
        <v/>
      </c>
      <c r="Z105" s="271">
        <f>IF('Parade Entries'!$G106="Commercial",'Parade Entries'!AB106,"")</f>
        <v>0</v>
      </c>
      <c r="AA105" s="272">
        <f>IF('Parade Entries'!$G106="Commercial",'Parade Entries'!AC106,"")</f>
        <v>0</v>
      </c>
      <c r="AB105" s="271" t="str">
        <f>IF('Parade Entries'!$G106="Commercial",'Parade Entries'!AD106,"")</f>
        <v>Janae Best</v>
      </c>
      <c r="AC105" s="271" t="str">
        <f>IF('Parade Entries'!$G106="Commercial",'Parade Entries'!AE106,"")</f>
        <v>New Site</v>
      </c>
      <c r="AD105" s="271">
        <f>IF('Parade Entries'!$G106="Commercial",'Parade Entries'!AF106,"")</f>
        <v>300</v>
      </c>
    </row>
    <row r="106" spans="2:30" ht="18" x14ac:dyDescent="0.25">
      <c r="B106" s="156" t="str">
        <f>IF('Parade Entries'!G107="Commercial",'Parade Entries'!B107,"")</f>
        <v/>
      </c>
      <c r="C106" s="233" t="str">
        <f>IF('Parade Entries'!$G107="Commercial",'Parade Entries'!E107,"")</f>
        <v/>
      </c>
      <c r="D106" s="156" t="str">
        <f>IF('Parade Entries'!$G107="Commercial",'Parade Entries'!F107,"")</f>
        <v/>
      </c>
      <c r="E106" s="156" t="str">
        <f>IF('Parade Entries'!$G107="Commercial",'Parade Entries'!G107,"")</f>
        <v/>
      </c>
      <c r="F106" s="156" t="str">
        <f>IF('Parade Entries'!$G107="Commercial",'Parade Entries'!H107,"")</f>
        <v/>
      </c>
      <c r="G106" s="156" t="str">
        <f>IF('Parade Entries'!$G107="Commercial",'Parade Entries'!I107,"")</f>
        <v/>
      </c>
      <c r="H106" s="156" t="str">
        <f>IF('Parade Entries'!$G107="Commercial",'Parade Entries'!J107,"")</f>
        <v/>
      </c>
      <c r="I106" s="156" t="str">
        <f>IF('Parade Entries'!$G107="Commercial",'Parade Entries'!K107,"")</f>
        <v/>
      </c>
      <c r="J106" s="156" t="str">
        <f>IF('Parade Entries'!$G107="Commercial",'Parade Entries'!L107,"")</f>
        <v/>
      </c>
      <c r="K106" s="156" t="str">
        <f>IF('Parade Entries'!$G107="Commercial",'Parade Entries'!M107,"")</f>
        <v/>
      </c>
      <c r="L106" s="156" t="str">
        <f>IF('Parade Entries'!$G107="Commercial",'Parade Entries'!N107,"")</f>
        <v/>
      </c>
      <c r="M106" s="156" t="str">
        <f>IF('Parade Entries'!$G107="Commercial",'Parade Entries'!O107,"")</f>
        <v/>
      </c>
      <c r="N106" s="156" t="str">
        <f>IF('Parade Entries'!$G107="Commercial",'Parade Entries'!P107,"")</f>
        <v/>
      </c>
      <c r="O106" s="156" t="str">
        <f>IF('Parade Entries'!$G107="Commercial",'Parade Entries'!Q107,"")</f>
        <v/>
      </c>
      <c r="P106" s="156" t="str">
        <f>IF('Parade Entries'!$G107="Commercial",'Parade Entries'!R107,"")</f>
        <v/>
      </c>
      <c r="Q106" s="156" t="str">
        <f>IF('Parade Entries'!$G107="Commercial",'Parade Entries'!S107,"")</f>
        <v/>
      </c>
      <c r="R106" s="156" t="str">
        <f>IF('Parade Entries'!$G107="Commercial",'Parade Entries'!T107,"")</f>
        <v/>
      </c>
      <c r="S106" s="271" t="str">
        <f>IF('Parade Entries'!$G107="Commercial",'Parade Entries'!U107,"")</f>
        <v/>
      </c>
      <c r="T106" s="271" t="str">
        <f>IF('Parade Entries'!$G107="Commercial",'Parade Entries'!W107,"")</f>
        <v/>
      </c>
      <c r="U106" s="271" t="str">
        <f>IF('Parade Entries'!$G107="Commercial",'Parade Entries'!X107,"")</f>
        <v/>
      </c>
      <c r="V106" s="271" t="str">
        <f>IF('Parade Entries'!$G107="Commercial",'Parade Entries'!V107,"")</f>
        <v/>
      </c>
      <c r="W106" s="272" t="str">
        <f>IF('Parade Entries'!$G107="Commercial",'Parade Entries'!Z107/100,"")</f>
        <v/>
      </c>
      <c r="X106" s="271" t="str">
        <f>IF('Parade Entries'!$G107="Commercial",'Parade Entries'!AB107,"")</f>
        <v/>
      </c>
      <c r="Y106" s="272" t="str">
        <f>IF('Parade Entries'!$G107="Commercial",'Parade Entries'!AA107,"")</f>
        <v/>
      </c>
      <c r="Z106" s="271" t="str">
        <f>IF('Parade Entries'!$G107="Commercial",'Parade Entries'!AB107,"")</f>
        <v/>
      </c>
      <c r="AA106" s="272" t="str">
        <f>IF('Parade Entries'!$G107="Commercial",'Parade Entries'!AC107,"")</f>
        <v/>
      </c>
      <c r="AB106" s="271" t="str">
        <f>IF('Parade Entries'!$G107="Commercial",'Parade Entries'!AD107,"")</f>
        <v/>
      </c>
      <c r="AC106" s="271" t="str">
        <f>IF('Parade Entries'!$G107="Commercial",'Parade Entries'!AE107,"")</f>
        <v/>
      </c>
      <c r="AD106" s="271" t="str">
        <f>IF('Parade Entries'!$G107="Commercial",'Parade Entries'!AF107,"")</f>
        <v/>
      </c>
    </row>
    <row r="107" spans="2:30" ht="18" x14ac:dyDescent="0.25">
      <c r="B107" s="156" t="str">
        <f>IF('Parade Entries'!G108="Commercial",'Parade Entries'!B108,"")</f>
        <v>Springfield Autobody and Towing</v>
      </c>
      <c r="C107" s="233">
        <f>IF('Parade Entries'!$G108="Commercial",'Parade Entries'!E108,"")</f>
        <v>46079</v>
      </c>
      <c r="D107" s="156" t="str">
        <f>IF('Parade Entries'!$G108="Commercial",'Parade Entries'!F108,"")</f>
        <v>PAID</v>
      </c>
      <c r="E107" s="156" t="str">
        <f>IF('Parade Entries'!$G108="Commercial",'Parade Entries'!G108,"")</f>
        <v>Commercial</v>
      </c>
      <c r="F107" s="156" t="str">
        <f>IF('Parade Entries'!$G108="Commercial",'Parade Entries'!H108,"")</f>
        <v>Kellie</v>
      </c>
      <c r="G107" s="156" t="str">
        <f>IF('Parade Entries'!$G108="Commercial",'Parade Entries'!I108,"")</f>
        <v>Follis</v>
      </c>
      <c r="H107" s="156" t="str">
        <f>IF('Parade Entries'!$G108="Commercial",'Parade Entries'!J108,"")</f>
        <v>sbatowing@gmail.com</v>
      </c>
      <c r="I107" s="156">
        <f>IF('Parade Entries'!$G108="Commercial",'Parade Entries'!K108,"")</f>
        <v>2175449889</v>
      </c>
      <c r="J107" s="156" t="str">
        <f>IF('Parade Entries'!$G108="Commercial",'Parade Entries'!L108,"")</f>
        <v>We are a local family business that goes above and beyond to help people in any way we can. We tow 24 hours a day, along with jump starts, tire changes, fuel deliveries, winch outs, hauling and beyond. We are your one stop shop. We not only tow, but we also have a full mechanical shop and full body repair shop. As a local family business, our customers come first. Reach out to us and give us the opportunity to help you.</v>
      </c>
      <c r="K107" s="156">
        <f>IF('Parade Entries'!$G108="Commercial",'Parade Entries'!M108,"")</f>
        <v>20</v>
      </c>
      <c r="L107" s="156">
        <f>IF('Parade Entries'!$G108="Commercial",'Parade Entries'!N108,"")</f>
        <v>0</v>
      </c>
      <c r="M107" s="156" t="str">
        <f>IF('Parade Entries'!$G108="Commercial",'Parade Entries'!O108,"")</f>
        <v>No</v>
      </c>
      <c r="N107" s="156" t="str">
        <f>IF('Parade Entries'!$G108="Commercial",'Parade Entries'!P108,"")</f>
        <v>No</v>
      </c>
      <c r="O107" s="156">
        <f>IF('Parade Entries'!$G108="Commercial",'Parade Entries'!Q108,"")</f>
        <v>2</v>
      </c>
      <c r="P107" s="156">
        <f>IF('Parade Entries'!$G108="Commercial",'Parade Entries'!R108,"")</f>
        <v>0</v>
      </c>
      <c r="Q107" s="156" t="str">
        <f>IF('Parade Entries'!$G108="Commercial",'Parade Entries'!S108,"")</f>
        <v>1 Flatbed Tow Truck and 1 wrecker</v>
      </c>
      <c r="R107" s="156" t="str">
        <f>IF('Parade Entries'!$G108="Commercial",'Parade Entries'!T108,"")</f>
        <v>Online - Stripe</v>
      </c>
      <c r="S107" s="271">
        <f>IF('Parade Entries'!$G108="Commercial",'Parade Entries'!U108,"")</f>
        <v>325</v>
      </c>
      <c r="T107" s="271">
        <f>IF('Parade Entries'!$G108="Commercial",'Parade Entries'!W108,"")</f>
        <v>315.27</v>
      </c>
      <c r="U107" s="271">
        <f>IF('Parade Entries'!$G108="Commercial",'Parade Entries'!X108,"")</f>
        <v>0</v>
      </c>
      <c r="V107" s="271">
        <f>IF('Parade Entries'!$G108="Commercial",'Parade Entries'!V108,"")</f>
        <v>9.73</v>
      </c>
      <c r="W107" s="272">
        <f>IF('Parade Entries'!$G108="Commercial",'Parade Entries'!Z108/100,"")</f>
        <v>0</v>
      </c>
      <c r="X107" s="271">
        <f>IF('Parade Entries'!$G108="Commercial",'Parade Entries'!AB108,"")</f>
        <v>9.73</v>
      </c>
      <c r="Y107" s="272" t="str">
        <f>IF('Parade Entries'!$G108="Commercial",'Parade Entries'!AA108,"")</f>
        <v/>
      </c>
      <c r="Z107" s="271">
        <f>IF('Parade Entries'!$G108="Commercial",'Parade Entries'!AB108,"")</f>
        <v>9.73</v>
      </c>
      <c r="AA107" s="272">
        <f>IF('Parade Entries'!$G108="Commercial",'Parade Entries'!AC108,"")</f>
        <v>2.9938461538461539E-2</v>
      </c>
      <c r="AB107" s="271" t="str">
        <f>IF('Parade Entries'!$G108="Commercial",'Parade Entries'!AD108,"")</f>
        <v>Kellie Follis</v>
      </c>
      <c r="AC107" s="271" t="str">
        <f>IF('Parade Entries'!$G108="Commercial",'Parade Entries'!AE108,"")</f>
        <v>New Site</v>
      </c>
      <c r="AD107" s="271">
        <f>IF('Parade Entries'!$G108="Commercial",'Parade Entries'!AF108,"")</f>
        <v>0</v>
      </c>
    </row>
    <row r="108" spans="2:30" ht="18" x14ac:dyDescent="0.25">
      <c r="B108" s="156" t="str">
        <f>IF('Parade Entries'!G109="Commercial",'Parade Entries'!B109,"")</f>
        <v/>
      </c>
      <c r="C108" s="233" t="str">
        <f>IF('Parade Entries'!$G109="Commercial",'Parade Entries'!E109,"")</f>
        <v/>
      </c>
      <c r="D108" s="156" t="str">
        <f>IF('Parade Entries'!$G109="Commercial",'Parade Entries'!F109,"")</f>
        <v/>
      </c>
      <c r="E108" s="156" t="str">
        <f>IF('Parade Entries'!$G109="Commercial",'Parade Entries'!G109,"")</f>
        <v/>
      </c>
      <c r="F108" s="156" t="str">
        <f>IF('Parade Entries'!$G109="Commercial",'Parade Entries'!H109,"")</f>
        <v/>
      </c>
      <c r="G108" s="156" t="str">
        <f>IF('Parade Entries'!$G109="Commercial",'Parade Entries'!I109,"")</f>
        <v/>
      </c>
      <c r="H108" s="156" t="str">
        <f>IF('Parade Entries'!$G109="Commercial",'Parade Entries'!J109,"")</f>
        <v/>
      </c>
      <c r="I108" s="156" t="str">
        <f>IF('Parade Entries'!$G109="Commercial",'Parade Entries'!K109,"")</f>
        <v/>
      </c>
      <c r="J108" s="156" t="str">
        <f>IF('Parade Entries'!$G109="Commercial",'Parade Entries'!L109,"")</f>
        <v/>
      </c>
      <c r="K108" s="156" t="str">
        <f>IF('Parade Entries'!$G109="Commercial",'Parade Entries'!M109,"")</f>
        <v/>
      </c>
      <c r="L108" s="156" t="str">
        <f>IF('Parade Entries'!$G109="Commercial",'Parade Entries'!N109,"")</f>
        <v/>
      </c>
      <c r="M108" s="156" t="str">
        <f>IF('Parade Entries'!$G109="Commercial",'Parade Entries'!O109,"")</f>
        <v/>
      </c>
      <c r="N108" s="156" t="str">
        <f>IF('Parade Entries'!$G109="Commercial",'Parade Entries'!P109,"")</f>
        <v/>
      </c>
      <c r="O108" s="156" t="str">
        <f>IF('Parade Entries'!$G109="Commercial",'Parade Entries'!Q109,"")</f>
        <v/>
      </c>
      <c r="P108" s="156" t="str">
        <f>IF('Parade Entries'!$G109="Commercial",'Parade Entries'!R109,"")</f>
        <v/>
      </c>
      <c r="Q108" s="156" t="str">
        <f>IF('Parade Entries'!$G109="Commercial",'Parade Entries'!S109,"")</f>
        <v/>
      </c>
      <c r="R108" s="156" t="str">
        <f>IF('Parade Entries'!$G109="Commercial",'Parade Entries'!T109,"")</f>
        <v/>
      </c>
      <c r="S108" s="271" t="str">
        <f>IF('Parade Entries'!$G109="Commercial",'Parade Entries'!U109,"")</f>
        <v/>
      </c>
      <c r="T108" s="271" t="str">
        <f>IF('Parade Entries'!$G109="Commercial",'Parade Entries'!W109,"")</f>
        <v/>
      </c>
      <c r="U108" s="271" t="str">
        <f>IF('Parade Entries'!$G109="Commercial",'Parade Entries'!X109,"")</f>
        <v/>
      </c>
      <c r="V108" s="271" t="str">
        <f>IF('Parade Entries'!$G109="Commercial",'Parade Entries'!V109,"")</f>
        <v/>
      </c>
      <c r="W108" s="272" t="str">
        <f>IF('Parade Entries'!$G109="Commercial",'Parade Entries'!Z109/100,"")</f>
        <v/>
      </c>
      <c r="X108" s="271" t="str">
        <f>IF('Parade Entries'!$G109="Commercial",'Parade Entries'!AB109,"")</f>
        <v/>
      </c>
      <c r="Y108" s="272" t="str">
        <f>IF('Parade Entries'!$G109="Commercial",'Parade Entries'!AA109,"")</f>
        <v/>
      </c>
      <c r="Z108" s="271" t="str">
        <f>IF('Parade Entries'!$G109="Commercial",'Parade Entries'!AB109,"")</f>
        <v/>
      </c>
      <c r="AA108" s="272" t="str">
        <f>IF('Parade Entries'!$G109="Commercial",'Parade Entries'!AC109,"")</f>
        <v/>
      </c>
      <c r="AB108" s="271" t="str">
        <f>IF('Parade Entries'!$G109="Commercial",'Parade Entries'!AD109,"")</f>
        <v/>
      </c>
      <c r="AC108" s="271" t="str">
        <f>IF('Parade Entries'!$G109="Commercial",'Parade Entries'!AE109,"")</f>
        <v/>
      </c>
      <c r="AD108" s="271" t="str">
        <f>IF('Parade Entries'!$G109="Commercial",'Parade Entries'!AF109,"")</f>
        <v/>
      </c>
    </row>
    <row r="109" spans="2:30" ht="18" x14ac:dyDescent="0.25">
      <c r="B109" s="156" t="str">
        <f>IF('Parade Entries'!G110="Commercial",'Parade Entries'!B110,"")</f>
        <v/>
      </c>
      <c r="C109" s="233" t="str">
        <f>IF('Parade Entries'!$G110="Commercial",'Parade Entries'!E110,"")</f>
        <v/>
      </c>
      <c r="D109" s="156" t="str">
        <f>IF('Parade Entries'!$G110="Commercial",'Parade Entries'!F110,"")</f>
        <v/>
      </c>
      <c r="E109" s="156" t="str">
        <f>IF('Parade Entries'!$G110="Commercial",'Parade Entries'!G110,"")</f>
        <v/>
      </c>
      <c r="F109" s="156" t="str">
        <f>IF('Parade Entries'!$G110="Commercial",'Parade Entries'!H110,"")</f>
        <v/>
      </c>
      <c r="G109" s="156" t="str">
        <f>IF('Parade Entries'!$G110="Commercial",'Parade Entries'!I110,"")</f>
        <v/>
      </c>
      <c r="H109" s="156" t="str">
        <f>IF('Parade Entries'!$G110="Commercial",'Parade Entries'!J110,"")</f>
        <v/>
      </c>
      <c r="I109" s="156" t="str">
        <f>IF('Parade Entries'!$G110="Commercial",'Parade Entries'!K110,"")</f>
        <v/>
      </c>
      <c r="J109" s="156" t="str">
        <f>IF('Parade Entries'!$G110="Commercial",'Parade Entries'!L110,"")</f>
        <v/>
      </c>
      <c r="K109" s="156" t="str">
        <f>IF('Parade Entries'!$G110="Commercial",'Parade Entries'!M110,"")</f>
        <v/>
      </c>
      <c r="L109" s="156" t="str">
        <f>IF('Parade Entries'!$G110="Commercial",'Parade Entries'!N110,"")</f>
        <v/>
      </c>
      <c r="M109" s="156" t="str">
        <f>IF('Parade Entries'!$G110="Commercial",'Parade Entries'!O110,"")</f>
        <v/>
      </c>
      <c r="N109" s="156" t="str">
        <f>IF('Parade Entries'!$G110="Commercial",'Parade Entries'!P110,"")</f>
        <v/>
      </c>
      <c r="O109" s="156" t="str">
        <f>IF('Parade Entries'!$G110="Commercial",'Parade Entries'!Q110,"")</f>
        <v/>
      </c>
      <c r="P109" s="156" t="str">
        <f>IF('Parade Entries'!$G110="Commercial",'Parade Entries'!R110,"")</f>
        <v/>
      </c>
      <c r="Q109" s="156" t="str">
        <f>IF('Parade Entries'!$G110="Commercial",'Parade Entries'!S110,"")</f>
        <v/>
      </c>
      <c r="R109" s="156" t="str">
        <f>IF('Parade Entries'!$G110="Commercial",'Parade Entries'!T110,"")</f>
        <v/>
      </c>
      <c r="S109" s="271" t="str">
        <f>IF('Parade Entries'!$G110="Commercial",'Parade Entries'!U110,"")</f>
        <v/>
      </c>
      <c r="T109" s="271" t="str">
        <f>IF('Parade Entries'!$G110="Commercial",'Parade Entries'!W110,"")</f>
        <v/>
      </c>
      <c r="U109" s="271" t="str">
        <f>IF('Parade Entries'!$G110="Commercial",'Parade Entries'!X110,"")</f>
        <v/>
      </c>
      <c r="V109" s="271" t="str">
        <f>IF('Parade Entries'!$G110="Commercial",'Parade Entries'!V110,"")</f>
        <v/>
      </c>
      <c r="W109" s="272" t="str">
        <f>IF('Parade Entries'!$G110="Commercial",'Parade Entries'!Z110/100,"")</f>
        <v/>
      </c>
      <c r="X109" s="271" t="str">
        <f>IF('Parade Entries'!$G110="Commercial",'Parade Entries'!AB110,"")</f>
        <v/>
      </c>
      <c r="Y109" s="272" t="str">
        <f>IF('Parade Entries'!$G110="Commercial",'Parade Entries'!AA110,"")</f>
        <v/>
      </c>
      <c r="Z109" s="271" t="str">
        <f>IF('Parade Entries'!$G110="Commercial",'Parade Entries'!AB110,"")</f>
        <v/>
      </c>
      <c r="AA109" s="272" t="str">
        <f>IF('Parade Entries'!$G110="Commercial",'Parade Entries'!AC110,"")</f>
        <v/>
      </c>
      <c r="AB109" s="271" t="str">
        <f>IF('Parade Entries'!$G110="Commercial",'Parade Entries'!AD110,"")</f>
        <v/>
      </c>
      <c r="AC109" s="271" t="str">
        <f>IF('Parade Entries'!$G110="Commercial",'Parade Entries'!AE110,"")</f>
        <v/>
      </c>
      <c r="AD109" s="271" t="str">
        <f>IF('Parade Entries'!$G110="Commercial",'Parade Entries'!AF110,"")</f>
        <v/>
      </c>
    </row>
    <row r="110" spans="2:30" ht="18" x14ac:dyDescent="0.25">
      <c r="B110" s="156" t="str">
        <f>IF('Parade Entries'!G111="Commercial",'Parade Entries'!B111,"")</f>
        <v/>
      </c>
      <c r="C110" s="233" t="str">
        <f>IF('Parade Entries'!$G111="Commercial",'Parade Entries'!E111,"")</f>
        <v/>
      </c>
      <c r="D110" s="156" t="str">
        <f>IF('Parade Entries'!$G111="Commercial",'Parade Entries'!F111,"")</f>
        <v/>
      </c>
      <c r="E110" s="156" t="str">
        <f>IF('Parade Entries'!$G111="Commercial",'Parade Entries'!G111,"")</f>
        <v/>
      </c>
      <c r="F110" s="156" t="str">
        <f>IF('Parade Entries'!$G111="Commercial",'Parade Entries'!H111,"")</f>
        <v/>
      </c>
      <c r="G110" s="156" t="str">
        <f>IF('Parade Entries'!$G111="Commercial",'Parade Entries'!I111,"")</f>
        <v/>
      </c>
      <c r="H110" s="156" t="str">
        <f>IF('Parade Entries'!$G111="Commercial",'Parade Entries'!J111,"")</f>
        <v/>
      </c>
      <c r="I110" s="156" t="str">
        <f>IF('Parade Entries'!$G111="Commercial",'Parade Entries'!K111,"")</f>
        <v/>
      </c>
      <c r="J110" s="156" t="str">
        <f>IF('Parade Entries'!$G111="Commercial",'Parade Entries'!L111,"")</f>
        <v/>
      </c>
      <c r="K110" s="156" t="str">
        <f>IF('Parade Entries'!$G111="Commercial",'Parade Entries'!M111,"")</f>
        <v/>
      </c>
      <c r="L110" s="156" t="str">
        <f>IF('Parade Entries'!$G111="Commercial",'Parade Entries'!N111,"")</f>
        <v/>
      </c>
      <c r="M110" s="156" t="str">
        <f>IF('Parade Entries'!$G111="Commercial",'Parade Entries'!O111,"")</f>
        <v/>
      </c>
      <c r="N110" s="156" t="str">
        <f>IF('Parade Entries'!$G111="Commercial",'Parade Entries'!P111,"")</f>
        <v/>
      </c>
      <c r="O110" s="156" t="str">
        <f>IF('Parade Entries'!$G111="Commercial",'Parade Entries'!Q111,"")</f>
        <v/>
      </c>
      <c r="P110" s="156" t="str">
        <f>IF('Parade Entries'!$G111="Commercial",'Parade Entries'!R111,"")</f>
        <v/>
      </c>
      <c r="Q110" s="156" t="str">
        <f>IF('Parade Entries'!$G111="Commercial",'Parade Entries'!S111,"")</f>
        <v/>
      </c>
      <c r="R110" s="156" t="str">
        <f>IF('Parade Entries'!$G111="Commercial",'Parade Entries'!T111,"")</f>
        <v/>
      </c>
      <c r="S110" s="271" t="str">
        <f>IF('Parade Entries'!$G111="Commercial",'Parade Entries'!U111,"")</f>
        <v/>
      </c>
      <c r="T110" s="271" t="str">
        <f>IF('Parade Entries'!$G111="Commercial",'Parade Entries'!W111,"")</f>
        <v/>
      </c>
      <c r="U110" s="271" t="str">
        <f>IF('Parade Entries'!$G111="Commercial",'Parade Entries'!X111,"")</f>
        <v/>
      </c>
      <c r="V110" s="271" t="str">
        <f>IF('Parade Entries'!$G111="Commercial",'Parade Entries'!V111,"")</f>
        <v/>
      </c>
      <c r="W110" s="272" t="str">
        <f>IF('Parade Entries'!$G111="Commercial",'Parade Entries'!Z111/100,"")</f>
        <v/>
      </c>
      <c r="X110" s="271" t="str">
        <f>IF('Parade Entries'!$G111="Commercial",'Parade Entries'!AB111,"")</f>
        <v/>
      </c>
      <c r="Y110" s="272" t="str">
        <f>IF('Parade Entries'!$G111="Commercial",'Parade Entries'!AA111,"")</f>
        <v/>
      </c>
      <c r="Z110" s="271" t="str">
        <f>IF('Parade Entries'!$G111="Commercial",'Parade Entries'!AB111,"")</f>
        <v/>
      </c>
      <c r="AA110" s="272" t="str">
        <f>IF('Parade Entries'!$G111="Commercial",'Parade Entries'!AC111,"")</f>
        <v/>
      </c>
      <c r="AB110" s="271" t="str">
        <f>IF('Parade Entries'!$G111="Commercial",'Parade Entries'!AD111,"")</f>
        <v/>
      </c>
      <c r="AC110" s="271" t="str">
        <f>IF('Parade Entries'!$G111="Commercial",'Parade Entries'!AE111,"")</f>
        <v/>
      </c>
      <c r="AD110" s="271" t="str">
        <f>IF('Parade Entries'!$G111="Commercial",'Parade Entries'!AF111,"")</f>
        <v/>
      </c>
    </row>
    <row r="111" spans="2:30" ht="18" x14ac:dyDescent="0.25">
      <c r="B111" s="156" t="str">
        <f>IF('Parade Entries'!G112="Commercial",'Parade Entries'!B112,"")</f>
        <v>TAYLOR BROTHERS TOWING</v>
      </c>
      <c r="C111" s="233">
        <f>IF('Parade Entries'!$G112="Commercial",'Parade Entries'!E112,"")</f>
        <v>46080</v>
      </c>
      <c r="D111" s="156" t="str">
        <f>IF('Parade Entries'!$G112="Commercial",'Parade Entries'!F112,"")</f>
        <v>PAID</v>
      </c>
      <c r="E111" s="156" t="str">
        <f>IF('Parade Entries'!$G112="Commercial",'Parade Entries'!G112,"")</f>
        <v>Commercial</v>
      </c>
      <c r="F111" s="156" t="str">
        <f>IF('Parade Entries'!$G112="Commercial",'Parade Entries'!H112,"")</f>
        <v>KAETLYN</v>
      </c>
      <c r="G111" s="156" t="str">
        <f>IF('Parade Entries'!$G112="Commercial",'Parade Entries'!I112,"")</f>
        <v>RUTHERFORD</v>
      </c>
      <c r="H111" s="156" t="str">
        <f>IF('Parade Entries'!$G112="Commercial",'Parade Entries'!J112,"")</f>
        <v>kd@taylorbrotherstowing.com</v>
      </c>
      <c r="I111" s="156">
        <f>IF('Parade Entries'!$G112="Commercial",'Parade Entries'!K112,"")</f>
        <v>2176228809</v>
      </c>
      <c r="J111" s="156" t="str">
        <f>IF('Parade Entries'!$G112="Commercial",'Parade Entries'!L112,"")</f>
        <v>TAYLOR BROTHERS TOWING SERVING SPRINGFIELD AND SURROUNDING AREAS SINCE 1970. PROVIDING QUALITY IN TOWN AND LONG DISTANCE TOWING SERVICES AS WELL AS ROADSIDE ASSITANCE. OPEN 24 HOURS, 7 DAYS A WEEK, GIVE US A CALL TODAY 217-622-8809</v>
      </c>
      <c r="K111" s="156">
        <f>IF('Parade Entries'!$G112="Commercial",'Parade Entries'!M112,"")</f>
        <v>15</v>
      </c>
      <c r="L111" s="156">
        <f>IF('Parade Entries'!$G112="Commercial",'Parade Entries'!N112,"")</f>
        <v>0</v>
      </c>
      <c r="M111" s="156" t="str">
        <f>IF('Parade Entries'!$G112="Commercial",'Parade Entries'!O112,"")</f>
        <v>No</v>
      </c>
      <c r="N111" s="156" t="str">
        <f>IF('Parade Entries'!$G112="Commercial",'Parade Entries'!P112,"")</f>
        <v>No</v>
      </c>
      <c r="O111" s="156">
        <f>IF('Parade Entries'!$G112="Commercial",'Parade Entries'!Q112,"")</f>
        <v>1</v>
      </c>
      <c r="P111" s="156">
        <f>IF('Parade Entries'!$G112="Commercial",'Parade Entries'!R112,"")</f>
        <v>0</v>
      </c>
      <c r="Q111" s="156" t="str">
        <f>IF('Parade Entries'!$G112="Commercial",'Parade Entries'!S112,"")</f>
        <v>FLAT BED TOW TRUCK.</v>
      </c>
      <c r="R111" s="156" t="str">
        <f>IF('Parade Entries'!$G112="Commercial",'Parade Entries'!T112,"")</f>
        <v>Online - Stripe</v>
      </c>
      <c r="S111" s="271">
        <f>IF('Parade Entries'!$G112="Commercial",'Parade Entries'!U112,"")</f>
        <v>300</v>
      </c>
      <c r="T111" s="271">
        <f>IF('Parade Entries'!$G112="Commercial",'Parade Entries'!W112,"")</f>
        <v>291</v>
      </c>
      <c r="U111" s="271">
        <f>IF('Parade Entries'!$G112="Commercial",'Parade Entries'!X112,"")</f>
        <v>0</v>
      </c>
      <c r="V111" s="271">
        <f>IF('Parade Entries'!$G112="Commercial",'Parade Entries'!V112,"")</f>
        <v>9</v>
      </c>
      <c r="W111" s="272">
        <f>IF('Parade Entries'!$G112="Commercial",'Parade Entries'!Z112/100,"")</f>
        <v>0</v>
      </c>
      <c r="X111" s="271">
        <f>IF('Parade Entries'!$G112="Commercial",'Parade Entries'!AB112,"")</f>
        <v>9</v>
      </c>
      <c r="Y111" s="272" t="str">
        <f>IF('Parade Entries'!$G112="Commercial",'Parade Entries'!AA112,"")</f>
        <v/>
      </c>
      <c r="Z111" s="271">
        <f>IF('Parade Entries'!$G112="Commercial",'Parade Entries'!AB112,"")</f>
        <v>9</v>
      </c>
      <c r="AA111" s="272">
        <f>IF('Parade Entries'!$G112="Commercial",'Parade Entries'!AC112,"")</f>
        <v>0.03</v>
      </c>
      <c r="AB111" s="271" t="str">
        <f>IF('Parade Entries'!$G112="Commercial",'Parade Entries'!AD112,"")</f>
        <v>KAETLYN RUTHERFORD</v>
      </c>
      <c r="AC111" s="271" t="str">
        <f>IF('Parade Entries'!$G112="Commercial",'Parade Entries'!AE112,"")</f>
        <v>New Site</v>
      </c>
      <c r="AD111" s="271">
        <f>IF('Parade Entries'!$G112="Commercial",'Parade Entries'!AF112,"")</f>
        <v>0</v>
      </c>
    </row>
    <row r="112" spans="2:30" ht="18" x14ac:dyDescent="0.25">
      <c r="B112" s="156" t="str">
        <f>IF('Parade Entries'!G113="Commercial",'Parade Entries'!B113,"")</f>
        <v/>
      </c>
      <c r="C112" s="233" t="str">
        <f>IF('Parade Entries'!$G113="Commercial",'Parade Entries'!E113,"")</f>
        <v/>
      </c>
      <c r="D112" s="156" t="str">
        <f>IF('Parade Entries'!$G113="Commercial",'Parade Entries'!F113,"")</f>
        <v/>
      </c>
      <c r="E112" s="156" t="str">
        <f>IF('Parade Entries'!$G113="Commercial",'Parade Entries'!G113,"")</f>
        <v/>
      </c>
      <c r="F112" s="156" t="str">
        <f>IF('Parade Entries'!$G113="Commercial",'Parade Entries'!H113,"")</f>
        <v/>
      </c>
      <c r="G112" s="156" t="str">
        <f>IF('Parade Entries'!$G113="Commercial",'Parade Entries'!I113,"")</f>
        <v/>
      </c>
      <c r="H112" s="156" t="str">
        <f>IF('Parade Entries'!$G113="Commercial",'Parade Entries'!J113,"")</f>
        <v/>
      </c>
      <c r="I112" s="156" t="str">
        <f>IF('Parade Entries'!$G113="Commercial",'Parade Entries'!K113,"")</f>
        <v/>
      </c>
      <c r="J112" s="156" t="str">
        <f>IF('Parade Entries'!$G113="Commercial",'Parade Entries'!L113,"")</f>
        <v/>
      </c>
      <c r="K112" s="156" t="str">
        <f>IF('Parade Entries'!$G113="Commercial",'Parade Entries'!M113,"")</f>
        <v/>
      </c>
      <c r="L112" s="156" t="str">
        <f>IF('Parade Entries'!$G113="Commercial",'Parade Entries'!N113,"")</f>
        <v/>
      </c>
      <c r="M112" s="156" t="str">
        <f>IF('Parade Entries'!$G113="Commercial",'Parade Entries'!O113,"")</f>
        <v/>
      </c>
      <c r="N112" s="156" t="str">
        <f>IF('Parade Entries'!$G113="Commercial",'Parade Entries'!P113,"")</f>
        <v/>
      </c>
      <c r="O112" s="156" t="str">
        <f>IF('Parade Entries'!$G113="Commercial",'Parade Entries'!Q113,"")</f>
        <v/>
      </c>
      <c r="P112" s="156" t="str">
        <f>IF('Parade Entries'!$G113="Commercial",'Parade Entries'!R113,"")</f>
        <v/>
      </c>
      <c r="Q112" s="156" t="str">
        <f>IF('Parade Entries'!$G113="Commercial",'Parade Entries'!S113,"")</f>
        <v/>
      </c>
      <c r="R112" s="156" t="str">
        <f>IF('Parade Entries'!$G113="Commercial",'Parade Entries'!T113,"")</f>
        <v/>
      </c>
      <c r="S112" s="271" t="str">
        <f>IF('Parade Entries'!$G113="Commercial",'Parade Entries'!U113,"")</f>
        <v/>
      </c>
      <c r="T112" s="271" t="str">
        <f>IF('Parade Entries'!$G113="Commercial",'Parade Entries'!W113,"")</f>
        <v/>
      </c>
      <c r="U112" s="271" t="str">
        <f>IF('Parade Entries'!$G113="Commercial",'Parade Entries'!X113,"")</f>
        <v/>
      </c>
      <c r="V112" s="271" t="str">
        <f>IF('Parade Entries'!$G113="Commercial",'Parade Entries'!V113,"")</f>
        <v/>
      </c>
      <c r="W112" s="272" t="str">
        <f>IF('Parade Entries'!$G113="Commercial",'Parade Entries'!Z113/100,"")</f>
        <v/>
      </c>
      <c r="X112" s="271" t="str">
        <f>IF('Parade Entries'!$G113="Commercial",'Parade Entries'!AB113,"")</f>
        <v/>
      </c>
      <c r="Y112" s="272" t="str">
        <f>IF('Parade Entries'!$G113="Commercial",'Parade Entries'!AA113,"")</f>
        <v/>
      </c>
      <c r="Z112" s="271" t="str">
        <f>IF('Parade Entries'!$G113="Commercial",'Parade Entries'!AB113,"")</f>
        <v/>
      </c>
      <c r="AA112" s="272" t="str">
        <f>IF('Parade Entries'!$G113="Commercial",'Parade Entries'!AC113,"")</f>
        <v/>
      </c>
      <c r="AB112" s="271" t="str">
        <f>IF('Parade Entries'!$G113="Commercial",'Parade Entries'!AD113,"")</f>
        <v/>
      </c>
      <c r="AC112" s="271" t="str">
        <f>IF('Parade Entries'!$G113="Commercial",'Parade Entries'!AE113,"")</f>
        <v/>
      </c>
      <c r="AD112" s="271" t="str">
        <f>IF('Parade Entries'!$G113="Commercial",'Parade Entries'!AF113,"")</f>
        <v/>
      </c>
    </row>
    <row r="113" spans="1:30" ht="18" x14ac:dyDescent="0.25">
      <c r="B113" s="156" t="str">
        <f>IF('Parade Entries'!G114="Commercial",'Parade Entries'!B114,"")</f>
        <v>Xgolf Springfield</v>
      </c>
      <c r="C113" s="233">
        <f>IF('Parade Entries'!$G114="Commercial",'Parade Entries'!E114,"")</f>
        <v>46081</v>
      </c>
      <c r="D113" s="156" t="str">
        <f>IF('Parade Entries'!$G114="Commercial",'Parade Entries'!F114,"")</f>
        <v>PAID</v>
      </c>
      <c r="E113" s="156" t="str">
        <f>IF('Parade Entries'!$G114="Commercial",'Parade Entries'!G114,"")</f>
        <v>Commercial</v>
      </c>
      <c r="F113" s="156" t="str">
        <f>IF('Parade Entries'!$G114="Commercial",'Parade Entries'!H114,"")</f>
        <v>Ryan</v>
      </c>
      <c r="G113" s="156" t="str">
        <f>IF('Parade Entries'!$G114="Commercial",'Parade Entries'!I114,"")</f>
        <v>Tarter</v>
      </c>
      <c r="H113" s="156" t="str">
        <f>IF('Parade Entries'!$G114="Commercial",'Parade Entries'!J114,"")</f>
        <v>ryantarter@xgolfspringfieldil.com</v>
      </c>
      <c r="I113" s="156">
        <f>IF('Parade Entries'!$G114="Commercial",'Parade Entries'!K114,"")</f>
        <v>3098269319</v>
      </c>
      <c r="J113" s="156" t="str">
        <f>IF('Parade Entries'!$G114="Commercial",'Parade Entries'!L114,"")</f>
        <v>X-Golf Springfield Now Open! This is an indoor golf like you’ve never seen it — 8 high-tech simulator bays, plus a full bar and kitchen. Play, eat, drink, and have fun all year long!</v>
      </c>
      <c r="K113" s="156">
        <f>IF('Parade Entries'!$G114="Commercial",'Parade Entries'!M114,"")</f>
        <v>8</v>
      </c>
      <c r="L113" s="156">
        <f>IF('Parade Entries'!$G114="Commercial",'Parade Entries'!N114,"")</f>
        <v>0</v>
      </c>
      <c r="M113" s="156" t="str">
        <f>IF('Parade Entries'!$G114="Commercial",'Parade Entries'!O114,"")</f>
        <v>No</v>
      </c>
      <c r="N113" s="156" t="str">
        <f>IF('Parade Entries'!$G114="Commercial",'Parade Entries'!P114,"")</f>
        <v>No</v>
      </c>
      <c r="O113" s="156">
        <f>IF('Parade Entries'!$G114="Commercial",'Parade Entries'!Q114,"")</f>
        <v>2</v>
      </c>
      <c r="P113" s="156">
        <f>IF('Parade Entries'!$G114="Commercial",'Parade Entries'!R114,"")</f>
        <v>0</v>
      </c>
      <c r="Q113" s="156" t="str">
        <f>IF('Parade Entries'!$G114="Commercial",'Parade Entries'!S114,"")</f>
        <v>Packard Vehicles</v>
      </c>
      <c r="R113" s="156" t="str">
        <f>IF('Parade Entries'!$G114="Commercial",'Parade Entries'!T114,"")</f>
        <v>Online - Stripe</v>
      </c>
      <c r="S113" s="271">
        <f>IF('Parade Entries'!$G114="Commercial",'Parade Entries'!U114,"")</f>
        <v>300</v>
      </c>
      <c r="T113" s="271">
        <f>IF('Parade Entries'!$G114="Commercial",'Parade Entries'!W114,"")</f>
        <v>291</v>
      </c>
      <c r="U113" s="271">
        <f>IF('Parade Entries'!$G114="Commercial",'Parade Entries'!X114,"")</f>
        <v>0</v>
      </c>
      <c r="V113" s="271">
        <f>IF('Parade Entries'!$G114="Commercial",'Parade Entries'!V114,"")</f>
        <v>9</v>
      </c>
      <c r="W113" s="272">
        <f>IF('Parade Entries'!$G114="Commercial",'Parade Entries'!Z114/100,"")</f>
        <v>0</v>
      </c>
      <c r="X113" s="271">
        <f>IF('Parade Entries'!$G114="Commercial",'Parade Entries'!AB114,"")</f>
        <v>9</v>
      </c>
      <c r="Y113" s="272">
        <f>IF('Parade Entries'!$G114="Commercial",'Parade Entries'!AA114,"")</f>
        <v>0</v>
      </c>
      <c r="Z113" s="271">
        <f>IF('Parade Entries'!$G114="Commercial",'Parade Entries'!AB114,"")</f>
        <v>9</v>
      </c>
      <c r="AA113" s="272">
        <f>IF('Parade Entries'!$G114="Commercial",'Parade Entries'!AC114,"")</f>
        <v>0.03</v>
      </c>
      <c r="AB113" s="271" t="str">
        <f>IF('Parade Entries'!$G114="Commercial",'Parade Entries'!AD114,"")</f>
        <v>Ryan Tarter</v>
      </c>
      <c r="AC113" s="271" t="str">
        <f>IF('Parade Entries'!$G114="Commercial",'Parade Entries'!AE114,"")</f>
        <v>New Site</v>
      </c>
      <c r="AD113" s="271">
        <f>IF('Parade Entries'!$G114="Commercial",'Parade Entries'!AF114,"")</f>
        <v>0</v>
      </c>
    </row>
    <row r="114" spans="1:30" ht="18" x14ac:dyDescent="0.25">
      <c r="B114" s="156" t="str">
        <f>IF('Parade Entries'!G115="Commercial",'Parade Entries'!B115,"")</f>
        <v/>
      </c>
      <c r="C114" s="233" t="str">
        <f>IF('Parade Entries'!$G115="Commercial",'Parade Entries'!E115,"")</f>
        <v/>
      </c>
      <c r="D114" s="156" t="str">
        <f>IF('Parade Entries'!$G115="Commercial",'Parade Entries'!F115,"")</f>
        <v/>
      </c>
      <c r="E114" s="156" t="str">
        <f>IF('Parade Entries'!$G115="Commercial",'Parade Entries'!G115,"")</f>
        <v/>
      </c>
      <c r="F114" s="156" t="str">
        <f>IF('Parade Entries'!$G115="Commercial",'Parade Entries'!H115,"")</f>
        <v/>
      </c>
      <c r="G114" s="156" t="str">
        <f>IF('Parade Entries'!$G115="Commercial",'Parade Entries'!I115,"")</f>
        <v/>
      </c>
      <c r="H114" s="156" t="str">
        <f>IF('Parade Entries'!$G115="Commercial",'Parade Entries'!J115,"")</f>
        <v/>
      </c>
      <c r="I114" s="156" t="str">
        <f>IF('Parade Entries'!$G115="Commercial",'Parade Entries'!K115,"")</f>
        <v/>
      </c>
      <c r="J114" s="156" t="str">
        <f>IF('Parade Entries'!$G115="Commercial",'Parade Entries'!L115,"")</f>
        <v/>
      </c>
      <c r="K114" s="156" t="str">
        <f>IF('Parade Entries'!$G115="Commercial",'Parade Entries'!M115,"")</f>
        <v/>
      </c>
      <c r="L114" s="156" t="str">
        <f>IF('Parade Entries'!$G115="Commercial",'Parade Entries'!N115,"")</f>
        <v/>
      </c>
      <c r="M114" s="156" t="str">
        <f>IF('Parade Entries'!$G115="Commercial",'Parade Entries'!O115,"")</f>
        <v/>
      </c>
      <c r="N114" s="156" t="str">
        <f>IF('Parade Entries'!$G115="Commercial",'Parade Entries'!P115,"")</f>
        <v/>
      </c>
      <c r="O114" s="156" t="str">
        <f>IF('Parade Entries'!$G115="Commercial",'Parade Entries'!Q115,"")</f>
        <v/>
      </c>
      <c r="P114" s="156" t="str">
        <f>IF('Parade Entries'!$G115="Commercial",'Parade Entries'!R115,"")</f>
        <v/>
      </c>
      <c r="Q114" s="156" t="str">
        <f>IF('Parade Entries'!$G115="Commercial",'Parade Entries'!S115,"")</f>
        <v/>
      </c>
      <c r="R114" s="156" t="str">
        <f>IF('Parade Entries'!$G115="Commercial",'Parade Entries'!T115,"")</f>
        <v/>
      </c>
      <c r="S114" s="271" t="str">
        <f>IF('Parade Entries'!$G115="Commercial",'Parade Entries'!U115,"")</f>
        <v/>
      </c>
      <c r="T114" s="271" t="str">
        <f>IF('Parade Entries'!$G115="Commercial",'Parade Entries'!W115,"")</f>
        <v/>
      </c>
      <c r="U114" s="271" t="str">
        <f>IF('Parade Entries'!$G115="Commercial",'Parade Entries'!X115,"")</f>
        <v/>
      </c>
      <c r="V114" s="271" t="str">
        <f>IF('Parade Entries'!$G115="Commercial",'Parade Entries'!V115,"")</f>
        <v/>
      </c>
      <c r="W114" s="272" t="str">
        <f>IF('Parade Entries'!$G115="Commercial",'Parade Entries'!Z115/100,"")</f>
        <v/>
      </c>
      <c r="X114" s="271" t="str">
        <f>IF('Parade Entries'!$G115="Commercial",'Parade Entries'!AB115,"")</f>
        <v/>
      </c>
      <c r="Y114" s="272" t="str">
        <f>IF('Parade Entries'!$G115="Commercial",'Parade Entries'!AA115,"")</f>
        <v/>
      </c>
      <c r="Z114" s="271" t="str">
        <f>IF('Parade Entries'!$G115="Commercial",'Parade Entries'!AB115,"")</f>
        <v/>
      </c>
      <c r="AA114" s="272" t="str">
        <f>IF('Parade Entries'!$G115="Commercial",'Parade Entries'!AC115,"")</f>
        <v/>
      </c>
      <c r="AB114" s="271" t="str">
        <f>IF('Parade Entries'!$G115="Commercial",'Parade Entries'!AD115,"")</f>
        <v/>
      </c>
      <c r="AC114" s="271" t="str">
        <f>IF('Parade Entries'!$G115="Commercial",'Parade Entries'!AE115,"")</f>
        <v/>
      </c>
      <c r="AD114" s="271" t="str">
        <f>IF('Parade Entries'!$G115="Commercial",'Parade Entries'!AF115,"")</f>
        <v/>
      </c>
    </row>
    <row r="115" spans="1:30" ht="18" x14ac:dyDescent="0.25">
      <c r="B115" s="156" t="str">
        <f>IF('Parade Entries'!G116="Commercial",'Parade Entries'!B116,"")</f>
        <v/>
      </c>
      <c r="C115" s="233" t="str">
        <f>IF('Parade Entries'!$G116="Commercial",'Parade Entries'!E116,"")</f>
        <v/>
      </c>
      <c r="D115" s="156" t="str">
        <f>IF('Parade Entries'!$G116="Commercial",'Parade Entries'!F116,"")</f>
        <v/>
      </c>
      <c r="E115" s="156" t="str">
        <f>IF('Parade Entries'!$G116="Commercial",'Parade Entries'!G116,"")</f>
        <v/>
      </c>
      <c r="F115" s="156" t="str">
        <f>IF('Parade Entries'!$G116="Commercial",'Parade Entries'!H116,"")</f>
        <v/>
      </c>
      <c r="G115" s="156" t="str">
        <f>IF('Parade Entries'!$G116="Commercial",'Parade Entries'!I116,"")</f>
        <v/>
      </c>
      <c r="H115" s="156" t="str">
        <f>IF('Parade Entries'!$G116="Commercial",'Parade Entries'!J116,"")</f>
        <v/>
      </c>
      <c r="I115" s="156" t="str">
        <f>IF('Parade Entries'!$G116="Commercial",'Parade Entries'!K116,"")</f>
        <v/>
      </c>
      <c r="J115" s="156" t="str">
        <f>IF('Parade Entries'!$G116="Commercial",'Parade Entries'!L116,"")</f>
        <v/>
      </c>
      <c r="K115" s="156" t="str">
        <f>IF('Parade Entries'!$G116="Commercial",'Parade Entries'!M116,"")</f>
        <v/>
      </c>
      <c r="L115" s="156" t="str">
        <f>IF('Parade Entries'!$G116="Commercial",'Parade Entries'!N116,"")</f>
        <v/>
      </c>
      <c r="M115" s="156" t="str">
        <f>IF('Parade Entries'!$G116="Commercial",'Parade Entries'!O116,"")</f>
        <v/>
      </c>
      <c r="N115" s="156" t="str">
        <f>IF('Parade Entries'!$G116="Commercial",'Parade Entries'!P116,"")</f>
        <v/>
      </c>
      <c r="O115" s="156" t="str">
        <f>IF('Parade Entries'!$G116="Commercial",'Parade Entries'!Q116,"")</f>
        <v/>
      </c>
      <c r="P115" s="156" t="str">
        <f>IF('Parade Entries'!$G116="Commercial",'Parade Entries'!R116,"")</f>
        <v/>
      </c>
      <c r="Q115" s="156" t="str">
        <f>IF('Parade Entries'!$G116="Commercial",'Parade Entries'!S116,"")</f>
        <v/>
      </c>
      <c r="R115" s="156" t="str">
        <f>IF('Parade Entries'!$G116="Commercial",'Parade Entries'!T116,"")</f>
        <v/>
      </c>
      <c r="S115" s="271" t="str">
        <f>IF('Parade Entries'!$G116="Commercial",'Parade Entries'!U116,"")</f>
        <v/>
      </c>
      <c r="T115" s="271" t="str">
        <f>IF('Parade Entries'!$G116="Commercial",'Parade Entries'!W116,"")</f>
        <v/>
      </c>
      <c r="U115" s="271" t="str">
        <f>IF('Parade Entries'!$G116="Commercial",'Parade Entries'!X116,"")</f>
        <v/>
      </c>
      <c r="V115" s="271" t="str">
        <f>IF('Parade Entries'!$G116="Commercial",'Parade Entries'!V116,"")</f>
        <v/>
      </c>
      <c r="W115" s="272" t="str">
        <f>IF('Parade Entries'!$G116="Commercial",'Parade Entries'!Z116/100,"")</f>
        <v/>
      </c>
      <c r="X115" s="271" t="str">
        <f>IF('Parade Entries'!$G116="Commercial",'Parade Entries'!AB116,"")</f>
        <v/>
      </c>
      <c r="Y115" s="272" t="str">
        <f>IF('Parade Entries'!$G116="Commercial",'Parade Entries'!AA116,"")</f>
        <v/>
      </c>
      <c r="Z115" s="271" t="str">
        <f>IF('Parade Entries'!$G116="Commercial",'Parade Entries'!AB116,"")</f>
        <v/>
      </c>
      <c r="AA115" s="272" t="str">
        <f>IF('Parade Entries'!$G116="Commercial",'Parade Entries'!AC116,"")</f>
        <v/>
      </c>
      <c r="AB115" s="271" t="str">
        <f>IF('Parade Entries'!$G116="Commercial",'Parade Entries'!AD116,"")</f>
        <v/>
      </c>
      <c r="AC115" s="271" t="str">
        <f>IF('Parade Entries'!$G116="Commercial",'Parade Entries'!AE116,"")</f>
        <v/>
      </c>
      <c r="AD115" s="271" t="str">
        <f>IF('Parade Entries'!$G116="Commercial",'Parade Entries'!AF116,"")</f>
        <v/>
      </c>
    </row>
    <row r="116" spans="1:30" ht="18" x14ac:dyDescent="0.25">
      <c r="B116" s="156" t="str">
        <f>IF('Parade Entries'!G117="Commercial",'Parade Entries'!B117,"")</f>
        <v/>
      </c>
      <c r="C116" s="233" t="str">
        <f>IF('Parade Entries'!$G117="Commercial",'Parade Entries'!E117,"")</f>
        <v/>
      </c>
      <c r="D116" s="156" t="str">
        <f>IF('Parade Entries'!$G117="Commercial",'Parade Entries'!F117,"")</f>
        <v/>
      </c>
      <c r="E116" s="156" t="str">
        <f>IF('Parade Entries'!$G117="Commercial",'Parade Entries'!G117,"")</f>
        <v/>
      </c>
      <c r="F116" s="156" t="str">
        <f>IF('Parade Entries'!$G117="Commercial",'Parade Entries'!H117,"")</f>
        <v/>
      </c>
      <c r="G116" s="156" t="str">
        <f>IF('Parade Entries'!$G117="Commercial",'Parade Entries'!I117,"")</f>
        <v/>
      </c>
      <c r="H116" s="156" t="str">
        <f>IF('Parade Entries'!$G117="Commercial",'Parade Entries'!J117,"")</f>
        <v/>
      </c>
      <c r="I116" s="156" t="str">
        <f>IF('Parade Entries'!$G117="Commercial",'Parade Entries'!K117,"")</f>
        <v/>
      </c>
      <c r="J116" s="156" t="str">
        <f>IF('Parade Entries'!$G117="Commercial",'Parade Entries'!L117,"")</f>
        <v/>
      </c>
      <c r="K116" s="156" t="str">
        <f>IF('Parade Entries'!$G117="Commercial",'Parade Entries'!M117,"")</f>
        <v/>
      </c>
      <c r="L116" s="156" t="str">
        <f>IF('Parade Entries'!$G117="Commercial",'Parade Entries'!N117,"")</f>
        <v/>
      </c>
      <c r="M116" s="156" t="str">
        <f>IF('Parade Entries'!$G117="Commercial",'Parade Entries'!O117,"")</f>
        <v/>
      </c>
      <c r="N116" s="156" t="str">
        <f>IF('Parade Entries'!$G117="Commercial",'Parade Entries'!P117,"")</f>
        <v/>
      </c>
      <c r="O116" s="156" t="str">
        <f>IF('Parade Entries'!$G117="Commercial",'Parade Entries'!Q117,"")</f>
        <v/>
      </c>
      <c r="P116" s="156" t="str">
        <f>IF('Parade Entries'!$G117="Commercial",'Parade Entries'!R117,"")</f>
        <v/>
      </c>
      <c r="Q116" s="156" t="str">
        <f>IF('Parade Entries'!$G117="Commercial",'Parade Entries'!S117,"")</f>
        <v/>
      </c>
      <c r="R116" s="156" t="str">
        <f>IF('Parade Entries'!$G117="Commercial",'Parade Entries'!T117,"")</f>
        <v/>
      </c>
      <c r="S116" s="271" t="str">
        <f>IF('Parade Entries'!$G117="Commercial",'Parade Entries'!U117,"")</f>
        <v/>
      </c>
      <c r="T116" s="271" t="str">
        <f>IF('Parade Entries'!$G117="Commercial",'Parade Entries'!W117,"")</f>
        <v/>
      </c>
      <c r="U116" s="271" t="str">
        <f>IF('Parade Entries'!$G117="Commercial",'Parade Entries'!X117,"")</f>
        <v/>
      </c>
      <c r="V116" s="271" t="str">
        <f>IF('Parade Entries'!$G117="Commercial",'Parade Entries'!V117,"")</f>
        <v/>
      </c>
      <c r="W116" s="272" t="str">
        <f>IF('Parade Entries'!$G117="Commercial",'Parade Entries'!Z117/100,"")</f>
        <v/>
      </c>
      <c r="X116" s="271" t="str">
        <f>IF('Parade Entries'!$G117="Commercial",'Parade Entries'!AB117,"")</f>
        <v/>
      </c>
      <c r="Y116" s="272" t="str">
        <f>IF('Parade Entries'!$G117="Commercial",'Parade Entries'!AA117,"")</f>
        <v/>
      </c>
      <c r="Z116" s="271" t="str">
        <f>IF('Parade Entries'!$G117="Commercial",'Parade Entries'!AB117,"")</f>
        <v/>
      </c>
      <c r="AA116" s="272" t="str">
        <f>IF('Parade Entries'!$G117="Commercial",'Parade Entries'!AC117,"")</f>
        <v/>
      </c>
      <c r="AB116" s="271" t="str">
        <f>IF('Parade Entries'!$G117="Commercial",'Parade Entries'!AD117,"")</f>
        <v/>
      </c>
      <c r="AC116" s="271" t="str">
        <f>IF('Parade Entries'!$G117="Commercial",'Parade Entries'!AE117,"")</f>
        <v/>
      </c>
      <c r="AD116" s="271" t="str">
        <f>IF('Parade Entries'!$G117="Commercial",'Parade Entries'!AF117,"")</f>
        <v/>
      </c>
    </row>
    <row r="117" spans="1:30" ht="18" x14ac:dyDescent="0.25">
      <c r="B117" s="156" t="str">
        <f>IF('Parade Entries'!G118="Commercial",'Parade Entries'!B118,"")</f>
        <v>CSL Plasma</v>
      </c>
      <c r="C117" s="233">
        <f>IF('Parade Entries'!$G118="Commercial",'Parade Entries'!E118,"")</f>
        <v>46081</v>
      </c>
      <c r="D117" s="156" t="str">
        <f>IF('Parade Entries'!$G118="Commercial",'Parade Entries'!F118,"")</f>
        <v>PAID</v>
      </c>
      <c r="E117" s="156" t="str">
        <f>IF('Parade Entries'!$G118="Commercial",'Parade Entries'!G118,"")</f>
        <v>Commercial</v>
      </c>
      <c r="F117" s="156" t="str">
        <f>IF('Parade Entries'!$G118="Commercial",'Parade Entries'!H118,"")</f>
        <v>Kody</v>
      </c>
      <c r="G117" s="156" t="str">
        <f>IF('Parade Entries'!$G118="Commercial",'Parade Entries'!I118,"")</f>
        <v>Parrish</v>
      </c>
      <c r="H117" s="156" t="str">
        <f>IF('Parade Entries'!$G118="Commercial",'Parade Entries'!J118,"")</f>
        <v>ctr285.user@cslplasma.com</v>
      </c>
      <c r="I117" s="156">
        <f>IF('Parade Entries'!$G118="Commercial",'Parade Entries'!K118,"")</f>
        <v>2174419633</v>
      </c>
      <c r="J117" s="156" t="str">
        <f>IF('Parade Entries'!$G118="Commercial",'Parade Entries'!L118,"")</f>
        <v>CSL Plasma is a plasma donation center on the corner of north 5th Street and North Grand Ave. Come in to the center to learn more about plasma donation and help save lives and earn yourself some extra money while your at it.</v>
      </c>
      <c r="K117" s="156">
        <f>IF('Parade Entries'!$G118="Commercial",'Parade Entries'!M118,"")</f>
        <v>10</v>
      </c>
      <c r="L117" s="156">
        <f>IF('Parade Entries'!$G118="Commercial",'Parade Entries'!N118,"")</f>
        <v>0</v>
      </c>
      <c r="M117" s="156" t="str">
        <f>IF('Parade Entries'!$G118="Commercial",'Parade Entries'!O118,"")</f>
        <v>No</v>
      </c>
      <c r="N117" s="156" t="str">
        <f>IF('Parade Entries'!$G118="Commercial",'Parade Entries'!P118,"")</f>
        <v>No</v>
      </c>
      <c r="O117" s="156">
        <f>IF('Parade Entries'!$G118="Commercial",'Parade Entries'!Q118,"")</f>
        <v>0</v>
      </c>
      <c r="P117" s="156">
        <f>IF('Parade Entries'!$G118="Commercial",'Parade Entries'!R118,"")</f>
        <v>0</v>
      </c>
      <c r="Q117" s="156">
        <f>IF('Parade Entries'!$G118="Commercial",'Parade Entries'!S118,"")</f>
        <v>0</v>
      </c>
      <c r="R117" s="156" t="str">
        <f>IF('Parade Entries'!$G118="Commercial",'Parade Entries'!T118,"")</f>
        <v>Online - Stripe</v>
      </c>
      <c r="S117" s="271">
        <f>IF('Parade Entries'!$G118="Commercial",'Parade Entries'!U118,"")</f>
        <v>300</v>
      </c>
      <c r="T117" s="271">
        <f>IF('Parade Entries'!$G118="Commercial",'Parade Entries'!W118,"")</f>
        <v>291</v>
      </c>
      <c r="U117" s="271">
        <f>IF('Parade Entries'!$G118="Commercial",'Parade Entries'!X118,"")</f>
        <v>0</v>
      </c>
      <c r="V117" s="271">
        <f>IF('Parade Entries'!$G118="Commercial",'Parade Entries'!V118,"")</f>
        <v>9</v>
      </c>
      <c r="W117" s="272">
        <f>IF('Parade Entries'!$G118="Commercial",'Parade Entries'!Z118/100,"")</f>
        <v>0</v>
      </c>
      <c r="X117" s="271">
        <f>IF('Parade Entries'!$G118="Commercial",'Parade Entries'!AB118,"")</f>
        <v>9</v>
      </c>
      <c r="Y117" s="272">
        <f>IF('Parade Entries'!$G118="Commercial",'Parade Entries'!AA118,"")</f>
        <v>0</v>
      </c>
      <c r="Z117" s="271">
        <f>IF('Parade Entries'!$G118="Commercial",'Parade Entries'!AB118,"")</f>
        <v>9</v>
      </c>
      <c r="AA117" s="272">
        <f>IF('Parade Entries'!$G118="Commercial",'Parade Entries'!AC118,"")</f>
        <v>0.03</v>
      </c>
      <c r="AB117" s="271" t="str">
        <f>IF('Parade Entries'!$G118="Commercial",'Parade Entries'!AD118,"")</f>
        <v>Kody Parrish</v>
      </c>
      <c r="AC117" s="271" t="str">
        <f>IF('Parade Entries'!$G118="Commercial",'Parade Entries'!AE118,"")</f>
        <v>New Site</v>
      </c>
      <c r="AD117" s="271">
        <f>IF('Parade Entries'!$G118="Commercial",'Parade Entries'!AF118,"")</f>
        <v>0</v>
      </c>
    </row>
    <row r="118" spans="1:30" ht="18" x14ac:dyDescent="0.25">
      <c r="B118" s="156"/>
      <c r="C118" s="233"/>
      <c r="D118" s="156"/>
      <c r="E118" s="156"/>
      <c r="F118" s="156"/>
      <c r="G118" s="156" t="str">
        <f>IF('Parade Entries'!$G119="Commercial",'Parade Entries'!I119,"")</f>
        <v/>
      </c>
      <c r="H118" s="156" t="str">
        <f>IF('Parade Entries'!$G119="Commercial",'Parade Entries'!J119,"")</f>
        <v/>
      </c>
      <c r="I118" s="156" t="str">
        <f>IF('Parade Entries'!$G119="Commercial",'Parade Entries'!K119,"")</f>
        <v/>
      </c>
      <c r="J118" s="156" t="str">
        <f>IF('Parade Entries'!$G119="Commercial",'Parade Entries'!L119,"")</f>
        <v/>
      </c>
      <c r="K118" s="156" t="str">
        <f>IF('Parade Entries'!$G119="Commercial",'Parade Entries'!M119,"")</f>
        <v/>
      </c>
      <c r="L118" s="156" t="str">
        <f>IF('Parade Entries'!$G119="Commercial",'Parade Entries'!N119,"")</f>
        <v/>
      </c>
      <c r="M118" s="156" t="str">
        <f>IF('Parade Entries'!$G119="Commercial",'Parade Entries'!O119,"")</f>
        <v/>
      </c>
      <c r="N118" s="156" t="str">
        <f>IF('Parade Entries'!$G119="Commercial",'Parade Entries'!P119,"")</f>
        <v/>
      </c>
      <c r="O118" s="156" t="str">
        <f>IF('Parade Entries'!$G119="Commercial",'Parade Entries'!Q119,"")</f>
        <v/>
      </c>
      <c r="P118" s="156" t="str">
        <f>IF('Parade Entries'!$G119="Commercial",'Parade Entries'!R119,"")</f>
        <v/>
      </c>
      <c r="Q118" s="156" t="str">
        <f>IF('Parade Entries'!$G119="Commercial",'Parade Entries'!S119,"")</f>
        <v/>
      </c>
      <c r="R118" s="156" t="str">
        <f>IF('Parade Entries'!$G119="Commercial",'Parade Entries'!T119,"")</f>
        <v/>
      </c>
      <c r="S118" s="271" t="str">
        <f>IF('Parade Entries'!$G119="Commercial",'Parade Entries'!U119,"")</f>
        <v/>
      </c>
      <c r="T118" s="271" t="str">
        <f>IF('Parade Entries'!$G119="Commercial",'Parade Entries'!W119,"")</f>
        <v/>
      </c>
      <c r="U118" s="271" t="str">
        <f>IF('Parade Entries'!$G119="Commercial",'Parade Entries'!X119,"")</f>
        <v/>
      </c>
      <c r="V118" s="271" t="str">
        <f>IF('Parade Entries'!$G119="Commercial",'Parade Entries'!V119,"")</f>
        <v/>
      </c>
      <c r="W118" s="272" t="str">
        <f>IF('Parade Entries'!$G119="Commercial",'Parade Entries'!Z119/100,"")</f>
        <v/>
      </c>
      <c r="X118" s="271" t="str">
        <f>IF('Parade Entries'!$G119="Commercial",'Parade Entries'!AB119,"")</f>
        <v/>
      </c>
      <c r="Y118" s="272" t="str">
        <f>IF('Parade Entries'!$G119="Commercial",'Parade Entries'!AA119,"")</f>
        <v/>
      </c>
      <c r="Z118" s="271" t="str">
        <f>IF('Parade Entries'!$G119="Commercial",'Parade Entries'!AB119,"")</f>
        <v/>
      </c>
      <c r="AA118" s="272" t="str">
        <f>IF('Parade Entries'!$G119="Commercial",'Parade Entries'!AC119,"")</f>
        <v/>
      </c>
      <c r="AB118" s="271" t="str">
        <f>IF('Parade Entries'!$G119="Commercial",'Parade Entries'!AD119,"")</f>
        <v/>
      </c>
      <c r="AC118" s="271" t="str">
        <f>IF('Parade Entries'!$G119="Commercial",'Parade Entries'!AE119,"")</f>
        <v/>
      </c>
      <c r="AD118" s="271" t="str">
        <f>IF('Parade Entries'!$G119="Commercial",'Parade Entries'!AF119,"")</f>
        <v/>
      </c>
    </row>
    <row r="119" spans="1:30" ht="18" x14ac:dyDescent="0.25">
      <c r="B119" s="156"/>
      <c r="C119" s="233"/>
      <c r="D119" s="156"/>
      <c r="E119" s="156"/>
      <c r="F119" s="156"/>
      <c r="G119" s="156" t="str">
        <f>IF('Parade Entries'!$G120="Commercial",'Parade Entries'!I120,"")</f>
        <v/>
      </c>
      <c r="H119" s="156" t="str">
        <f>IF('Parade Entries'!$G120="Commercial",'Parade Entries'!J120,"")</f>
        <v/>
      </c>
      <c r="I119" s="156" t="str">
        <f>IF('Parade Entries'!$G120="Commercial",'Parade Entries'!K120,"")</f>
        <v/>
      </c>
      <c r="J119" s="156" t="str">
        <f>IF('Parade Entries'!$G120="Commercial",'Parade Entries'!L120,"")</f>
        <v/>
      </c>
      <c r="K119" s="156" t="str">
        <f>IF('Parade Entries'!$G120="Commercial",'Parade Entries'!M120,"")</f>
        <v/>
      </c>
      <c r="L119" s="156" t="str">
        <f>IF('Parade Entries'!$G120="Commercial",'Parade Entries'!N120,"")</f>
        <v/>
      </c>
      <c r="M119" s="156" t="str">
        <f>IF('Parade Entries'!$G120="Commercial",'Parade Entries'!O120,"")</f>
        <v/>
      </c>
      <c r="N119" s="156" t="str">
        <f>IF('Parade Entries'!$G120="Commercial",'Parade Entries'!P120,"")</f>
        <v/>
      </c>
      <c r="O119" s="156" t="str">
        <f>IF('Parade Entries'!$G120="Commercial",'Parade Entries'!Q120,"")</f>
        <v/>
      </c>
      <c r="P119" s="156" t="str">
        <f>IF('Parade Entries'!$G120="Commercial",'Parade Entries'!R120,"")</f>
        <v/>
      </c>
      <c r="Q119" s="156" t="str">
        <f>IF('Parade Entries'!$G120="Commercial",'Parade Entries'!S120,"")</f>
        <v/>
      </c>
      <c r="R119" s="156" t="str">
        <f>IF('Parade Entries'!$G120="Commercial",'Parade Entries'!T120,"")</f>
        <v/>
      </c>
      <c r="S119" s="271" t="str">
        <f>IF('Parade Entries'!$G120="Commercial",'Parade Entries'!U120,"")</f>
        <v/>
      </c>
      <c r="T119" s="271" t="str">
        <f>IF('Parade Entries'!$G120="Commercial",'Parade Entries'!W120,"")</f>
        <v/>
      </c>
      <c r="U119" s="271" t="str">
        <f>IF('Parade Entries'!$G120="Commercial",'Parade Entries'!X120,"")</f>
        <v/>
      </c>
      <c r="V119" s="271" t="str">
        <f>IF('Parade Entries'!$G120="Commercial",'Parade Entries'!V120,"")</f>
        <v/>
      </c>
      <c r="W119" s="272" t="str">
        <f>IF('Parade Entries'!$G120="Commercial",'Parade Entries'!Z120/100,"")</f>
        <v/>
      </c>
      <c r="X119" s="271" t="str">
        <f>IF('Parade Entries'!$G120="Commercial",'Parade Entries'!AB120,"")</f>
        <v/>
      </c>
      <c r="Y119" s="272" t="str">
        <f>IF('Parade Entries'!$G120="Commercial",'Parade Entries'!AA120,"")</f>
        <v/>
      </c>
      <c r="Z119" s="271" t="str">
        <f>IF('Parade Entries'!$G120="Commercial",'Parade Entries'!AB120,"")</f>
        <v/>
      </c>
      <c r="AA119" s="272" t="str">
        <f>IF('Parade Entries'!$G120="Commercial",'Parade Entries'!AC120,"")</f>
        <v/>
      </c>
      <c r="AB119" s="271" t="str">
        <f>IF('Parade Entries'!$G120="Commercial",'Parade Entries'!AD120,"")</f>
        <v/>
      </c>
      <c r="AC119" s="271" t="str">
        <f>IF('Parade Entries'!$G120="Commercial",'Parade Entries'!AE120,"")</f>
        <v/>
      </c>
      <c r="AD119" s="271" t="str">
        <f>IF('Parade Entries'!$G120="Commercial",'Parade Entries'!AF120,"")</f>
        <v/>
      </c>
    </row>
    <row r="120" spans="1:30" ht="18" x14ac:dyDescent="0.25">
      <c r="B120" s="156"/>
      <c r="C120" s="233"/>
      <c r="D120" s="156"/>
      <c r="E120" s="156"/>
      <c r="F120" s="156"/>
      <c r="G120" s="156" t="str">
        <f>IF('Parade Entries'!$G121="Commercial",'Parade Entries'!I121,"")</f>
        <v/>
      </c>
      <c r="H120" s="156" t="str">
        <f>IF('Parade Entries'!$G121="Commercial",'Parade Entries'!J121,"")</f>
        <v/>
      </c>
      <c r="I120" s="156" t="str">
        <f>IF('Parade Entries'!$G121="Commercial",'Parade Entries'!K121,"")</f>
        <v/>
      </c>
      <c r="J120" s="156" t="str">
        <f>IF('Parade Entries'!$G121="Commercial",'Parade Entries'!L121,"")</f>
        <v/>
      </c>
      <c r="K120" s="156" t="str">
        <f>IF('Parade Entries'!$G121="Commercial",'Parade Entries'!M121,"")</f>
        <v/>
      </c>
      <c r="L120" s="156" t="str">
        <f>IF('Parade Entries'!$G121="Commercial",'Parade Entries'!N121,"")</f>
        <v/>
      </c>
      <c r="M120" s="156" t="str">
        <f>IF('Parade Entries'!$G121="Commercial",'Parade Entries'!O121,"")</f>
        <v/>
      </c>
      <c r="N120" s="156" t="str">
        <f>IF('Parade Entries'!$G121="Commercial",'Parade Entries'!P121,"")</f>
        <v/>
      </c>
      <c r="O120" s="156" t="str">
        <f>IF('Parade Entries'!$G121="Commercial",'Parade Entries'!Q121,"")</f>
        <v/>
      </c>
      <c r="P120" s="156" t="str">
        <f>IF('Parade Entries'!$G121="Commercial",'Parade Entries'!R121,"")</f>
        <v/>
      </c>
      <c r="Q120" s="156" t="str">
        <f>IF('Parade Entries'!$G121="Commercial",'Parade Entries'!S121,"")</f>
        <v/>
      </c>
      <c r="R120" s="156" t="str">
        <f>IF('Parade Entries'!$G121="Commercial",'Parade Entries'!T121,"")</f>
        <v/>
      </c>
      <c r="S120" s="271" t="str">
        <f>IF('Parade Entries'!$G121="Commercial",'Parade Entries'!U121,"")</f>
        <v/>
      </c>
      <c r="T120" s="271" t="str">
        <f>IF('Parade Entries'!$G121="Commercial",'Parade Entries'!W121,"")</f>
        <v/>
      </c>
      <c r="U120" s="271" t="str">
        <f>IF('Parade Entries'!$G121="Commercial",'Parade Entries'!X121,"")</f>
        <v/>
      </c>
      <c r="V120" s="271" t="str">
        <f>IF('Parade Entries'!$G121="Commercial",'Parade Entries'!V121,"")</f>
        <v/>
      </c>
      <c r="W120" s="272" t="str">
        <f>IF('Parade Entries'!$G121="Commercial",'Parade Entries'!Z121/100,"")</f>
        <v/>
      </c>
      <c r="X120" s="271" t="str">
        <f>IF('Parade Entries'!$G121="Commercial",'Parade Entries'!AB121,"")</f>
        <v/>
      </c>
      <c r="Y120" s="272" t="str">
        <f>IF('Parade Entries'!$G121="Commercial",'Parade Entries'!AA121,"")</f>
        <v/>
      </c>
      <c r="Z120" s="271" t="str">
        <f>IF('Parade Entries'!$G121="Commercial",'Parade Entries'!AB121,"")</f>
        <v/>
      </c>
      <c r="AA120" s="272" t="str">
        <f>IF('Parade Entries'!$G121="Commercial",'Parade Entries'!AC121,"")</f>
        <v/>
      </c>
      <c r="AB120" s="271" t="str">
        <f>IF('Parade Entries'!$G121="Commercial",'Parade Entries'!AD121,"")</f>
        <v/>
      </c>
      <c r="AC120" s="271" t="str">
        <f>IF('Parade Entries'!$G121="Commercial",'Parade Entries'!AE121,"")</f>
        <v/>
      </c>
      <c r="AD120" s="271" t="str">
        <f>IF('Parade Entries'!$G121="Commercial",'Parade Entries'!AF121,"")</f>
        <v/>
      </c>
    </row>
    <row r="121" spans="1:30" ht="18" x14ac:dyDescent="0.25">
      <c r="B121" s="156"/>
      <c r="C121" s="233"/>
      <c r="D121" s="156"/>
      <c r="E121" s="156"/>
      <c r="F121" s="156"/>
      <c r="G121" s="156" t="str">
        <f>IF('Parade Entries'!$G122="Commercial",'Parade Entries'!I122,"")</f>
        <v/>
      </c>
      <c r="H121" s="156" t="str">
        <f>IF('Parade Entries'!$G122="Commercial",'Parade Entries'!J122,"")</f>
        <v/>
      </c>
      <c r="I121" s="156" t="str">
        <f>IF('Parade Entries'!$G122="Commercial",'Parade Entries'!K122,"")</f>
        <v/>
      </c>
      <c r="J121" s="156" t="str">
        <f>IF('Parade Entries'!$G122="Commercial",'Parade Entries'!L122,"")</f>
        <v/>
      </c>
      <c r="K121" s="156" t="str">
        <f>IF('Parade Entries'!$G122="Commercial",'Parade Entries'!M122,"")</f>
        <v/>
      </c>
      <c r="L121" s="156" t="str">
        <f>IF('Parade Entries'!$G122="Commercial",'Parade Entries'!N122,"")</f>
        <v/>
      </c>
      <c r="M121" s="156" t="str">
        <f>IF('Parade Entries'!$G122="Commercial",'Parade Entries'!O122,"")</f>
        <v/>
      </c>
      <c r="N121" s="156" t="str">
        <f>IF('Parade Entries'!$G122="Commercial",'Parade Entries'!P122,"")</f>
        <v/>
      </c>
      <c r="O121" s="156" t="str">
        <f>IF('Parade Entries'!$G122="Commercial",'Parade Entries'!Q122,"")</f>
        <v/>
      </c>
      <c r="P121" s="156" t="str">
        <f>IF('Parade Entries'!$G122="Commercial",'Parade Entries'!R122,"")</f>
        <v/>
      </c>
      <c r="Q121" s="156" t="str">
        <f>IF('Parade Entries'!$G122="Commercial",'Parade Entries'!S122,"")</f>
        <v/>
      </c>
      <c r="R121" s="156" t="str">
        <f>IF('Parade Entries'!$G122="Commercial",'Parade Entries'!T122,"")</f>
        <v/>
      </c>
      <c r="S121" s="271" t="str">
        <f>IF('Parade Entries'!$G122="Commercial",'Parade Entries'!U122,"")</f>
        <v/>
      </c>
      <c r="T121" s="271" t="str">
        <f>IF('Parade Entries'!$G122="Commercial",'Parade Entries'!W122,"")</f>
        <v/>
      </c>
      <c r="U121" s="271" t="str">
        <f>IF('Parade Entries'!$G122="Commercial",'Parade Entries'!X122,"")</f>
        <v/>
      </c>
      <c r="V121" s="271" t="str">
        <f>IF('Parade Entries'!$G122="Commercial",'Parade Entries'!V122,"")</f>
        <v/>
      </c>
      <c r="W121" s="272" t="str">
        <f>IF('Parade Entries'!$G122="Commercial",'Parade Entries'!Z122/100,"")</f>
        <v/>
      </c>
      <c r="X121" s="271" t="str">
        <f>IF('Parade Entries'!$G122="Commercial",'Parade Entries'!AB122,"")</f>
        <v/>
      </c>
      <c r="Y121" s="272" t="str">
        <f>IF('Parade Entries'!$G122="Commercial",'Parade Entries'!AA122,"")</f>
        <v/>
      </c>
      <c r="Z121" s="271" t="str">
        <f>IF('Parade Entries'!$G122="Commercial",'Parade Entries'!AB122,"")</f>
        <v/>
      </c>
      <c r="AA121" s="272" t="str">
        <f>IF('Parade Entries'!$G122="Commercial",'Parade Entries'!AC122,"")</f>
        <v/>
      </c>
      <c r="AB121" s="271" t="str">
        <f>IF('Parade Entries'!$G122="Commercial",'Parade Entries'!AD122,"")</f>
        <v/>
      </c>
      <c r="AC121" s="271" t="str">
        <f>IF('Parade Entries'!$G122="Commercial",'Parade Entries'!AE122,"")</f>
        <v/>
      </c>
      <c r="AD121" s="271" t="str">
        <f>IF('Parade Entries'!$G122="Commercial",'Parade Entries'!AF122,"")</f>
        <v/>
      </c>
    </row>
    <row r="122" spans="1:30" ht="18" x14ac:dyDescent="0.25">
      <c r="B122" s="156" t="str">
        <f>IF('Parade Entries'!G119="Commercial",'Parade Entries'!B119,"")</f>
        <v/>
      </c>
      <c r="C122" s="233" t="str">
        <f>IF('Parade Entries'!$G119="Commercial",'Parade Entries'!E119,"")</f>
        <v/>
      </c>
      <c r="D122" s="156" t="str">
        <f>IF('Parade Entries'!$G119="Commercial",'Parade Entries'!F119,"")</f>
        <v/>
      </c>
      <c r="E122" s="156" t="str">
        <f>IF('Parade Entries'!$G119="Commercial",'Parade Entries'!G119,"")</f>
        <v/>
      </c>
      <c r="F122" s="156" t="str">
        <f>IF('Parade Entries'!$G119="Commercial",'Parade Entries'!H119,"")</f>
        <v/>
      </c>
      <c r="G122" s="156" t="str">
        <f>IF('Parade Entries'!$G9="Commercial",'Parade Entries'!I9,"")</f>
        <v/>
      </c>
      <c r="H122" s="156" t="str">
        <f>IF('Parade Entries'!$G9="Commercial",'Parade Entries'!J9,"")</f>
        <v/>
      </c>
      <c r="I122" s="156" t="str">
        <f>IF('Parade Entries'!$G9="Commercial",'Parade Entries'!K9,"")</f>
        <v/>
      </c>
      <c r="J122" s="156" t="str">
        <f>IF('Parade Entries'!$G9="Commercial",'Parade Entries'!L9,"")</f>
        <v/>
      </c>
      <c r="K122" s="156" t="str">
        <f>IF('Parade Entries'!$G9="Commercial",'Parade Entries'!M9,"")</f>
        <v/>
      </c>
      <c r="L122" s="156" t="str">
        <f>IF('Parade Entries'!$G9="Commercial",'Parade Entries'!N9,"")</f>
        <v/>
      </c>
      <c r="M122" s="156" t="str">
        <f>IF('Parade Entries'!$G9="Commercial",'Parade Entries'!O9,"")</f>
        <v/>
      </c>
      <c r="N122" s="156" t="str">
        <f>IF('Parade Entries'!$G9="Commercial",'Parade Entries'!P9,"")</f>
        <v/>
      </c>
      <c r="O122" s="156" t="str">
        <f>IF('Parade Entries'!$G9="Commercial",'Parade Entries'!Q9,"")</f>
        <v/>
      </c>
      <c r="P122" s="156" t="str">
        <f>IF('Parade Entries'!$G9="Commercial",'Parade Entries'!R9,"")</f>
        <v/>
      </c>
      <c r="Q122" s="156" t="str">
        <f>IF('Parade Entries'!$G9="Commercial",'Parade Entries'!S9,"")</f>
        <v/>
      </c>
      <c r="R122" s="156" t="str">
        <f>IF('Parade Entries'!$G9="Commercial",'Parade Entries'!T9,"")</f>
        <v/>
      </c>
      <c r="S122" s="271" t="str">
        <f>IF('Parade Entries'!$G9="Commercial",'Parade Entries'!U9,"")</f>
        <v/>
      </c>
      <c r="T122" s="271" t="str">
        <f>IF('Parade Entries'!$G9="Commercial",'Parade Entries'!W9,"")</f>
        <v/>
      </c>
      <c r="U122" s="271" t="str">
        <f>IF('Parade Entries'!$G9="Commercial",'Parade Entries'!X9,"")</f>
        <v/>
      </c>
      <c r="V122" s="271" t="str">
        <f>IF('Parade Entries'!$G9="Commercial",'Parade Entries'!V9,"")</f>
        <v/>
      </c>
      <c r="W122" s="272" t="str">
        <f>IF('Parade Entries'!$G9="Commercial",'Parade Entries'!Z9/100,"")</f>
        <v/>
      </c>
      <c r="X122" s="271" t="str">
        <f>IF('Parade Entries'!$G9="Commercial",'Parade Entries'!AB9,"")</f>
        <v/>
      </c>
      <c r="Y122" s="272" t="str">
        <f>IF('Parade Entries'!$G9="Commercial",'Parade Entries'!AA9,"")</f>
        <v/>
      </c>
      <c r="Z122" s="271" t="str">
        <f>IF('Parade Entries'!$G9="Commercial",'Parade Entries'!AB9,"")</f>
        <v/>
      </c>
      <c r="AA122" s="272" t="str">
        <f>IF('Parade Entries'!$G9="Commercial",'Parade Entries'!AC9,"")</f>
        <v/>
      </c>
      <c r="AB122" s="271" t="str">
        <f>IF('Parade Entries'!$G9="Commercial",'Parade Entries'!AD9,"")</f>
        <v/>
      </c>
      <c r="AC122" s="271" t="str">
        <f>IF('Parade Entries'!$G9="Commercial",'Parade Entries'!AE9,"")</f>
        <v/>
      </c>
      <c r="AD122" s="271" t="str">
        <f>IF('Parade Entries'!$G9="Commercial",'Parade Entries'!AF9,"")</f>
        <v/>
      </c>
    </row>
    <row r="123" spans="1:30" ht="18" x14ac:dyDescent="0.25">
      <c r="B123" s="156" t="str">
        <f>IF('Parade Entries'!G120="Commercial",'Parade Entries'!B120,"")</f>
        <v/>
      </c>
      <c r="C123" s="233" t="str">
        <f>IF('Parade Entries'!$G120="Commercial",'Parade Entries'!E120,"")</f>
        <v/>
      </c>
      <c r="D123" s="156" t="str">
        <f>IF('Parade Entries'!$G120="Commercial",'Parade Entries'!F120,"")</f>
        <v/>
      </c>
      <c r="E123" s="156" t="str">
        <f>IF('Parade Entries'!$G120="Commercial",'Parade Entries'!G120,"")</f>
        <v/>
      </c>
      <c r="F123" s="156" t="str">
        <f>IF('Parade Entries'!$G120="Commercial",'Parade Entries'!H120,"")</f>
        <v/>
      </c>
      <c r="G123" s="156" t="str">
        <f>IF('Parade Entries'!$G123="Commercial",'Parade Entries'!I123,"")</f>
        <v/>
      </c>
      <c r="H123" s="156" t="str">
        <f>IF('Parade Entries'!$G123="Commercial",'Parade Entries'!J123,"")</f>
        <v/>
      </c>
      <c r="I123" s="156" t="str">
        <f>IF('Parade Entries'!$G123="Commercial",'Parade Entries'!K123,"")</f>
        <v/>
      </c>
      <c r="J123" s="156" t="str">
        <f>IF('Parade Entries'!$G123="Commercial",'Parade Entries'!L123,"")</f>
        <v/>
      </c>
      <c r="K123" s="156" t="str">
        <f>IF('Parade Entries'!$G123="Commercial",'Parade Entries'!M123,"")</f>
        <v/>
      </c>
      <c r="L123" s="156" t="str">
        <f>IF('Parade Entries'!$G123="Commercial",'Parade Entries'!N123,"")</f>
        <v/>
      </c>
      <c r="M123" s="156" t="str">
        <f>IF('Parade Entries'!$G123="Commercial",'Parade Entries'!O123,"")</f>
        <v/>
      </c>
      <c r="N123" s="156" t="str">
        <f>IF('Parade Entries'!$G123="Commercial",'Parade Entries'!P123,"")</f>
        <v/>
      </c>
      <c r="O123" s="156" t="str">
        <f>IF('Parade Entries'!$G123="Commercial",'Parade Entries'!Q123,"")</f>
        <v/>
      </c>
      <c r="P123" s="156" t="str">
        <f>IF('Parade Entries'!$G123="Commercial",'Parade Entries'!R123,"")</f>
        <v/>
      </c>
      <c r="Q123" s="156" t="str">
        <f>IF('Parade Entries'!$G123="Commercial",'Parade Entries'!S123,"")</f>
        <v/>
      </c>
      <c r="R123" s="156" t="str">
        <f>IF('Parade Entries'!$G123="Commercial",'Parade Entries'!T123,"")</f>
        <v/>
      </c>
      <c r="S123" s="271" t="str">
        <f>IF('Parade Entries'!$G123="Commercial",'Parade Entries'!U123,"")</f>
        <v/>
      </c>
      <c r="T123" s="271" t="str">
        <f>IF('Parade Entries'!$G123="Commercial",'Parade Entries'!W123,"")</f>
        <v/>
      </c>
      <c r="U123" s="271" t="str">
        <f>IF('Parade Entries'!$G123="Commercial",'Parade Entries'!X123,"")</f>
        <v/>
      </c>
      <c r="V123" s="271" t="str">
        <f>IF('Parade Entries'!$G123="Commercial",'Parade Entries'!V123,"")</f>
        <v/>
      </c>
      <c r="W123" s="272" t="str">
        <f>IF('Parade Entries'!$G123="Commercial",'Parade Entries'!Z123/100,"")</f>
        <v/>
      </c>
      <c r="X123" s="271" t="str">
        <f>IF('Parade Entries'!$G123="Commercial",'Parade Entries'!AB123,"")</f>
        <v/>
      </c>
      <c r="Y123" s="272" t="str">
        <f>IF('Parade Entries'!$G123="Commercial",'Parade Entries'!AA123,"")</f>
        <v/>
      </c>
      <c r="Z123" s="271" t="str">
        <f>IF('Parade Entries'!$G123="Commercial",'Parade Entries'!AB123,"")</f>
        <v/>
      </c>
      <c r="AA123" s="272" t="str">
        <f>IF('Parade Entries'!$G123="Commercial",'Parade Entries'!AC123,"")</f>
        <v/>
      </c>
      <c r="AB123" s="271" t="str">
        <f>IF('Parade Entries'!$G123="Commercial",'Parade Entries'!AD123,"")</f>
        <v/>
      </c>
      <c r="AC123" s="271" t="str">
        <f>IF('Parade Entries'!$G123="Commercial",'Parade Entries'!AE123,"")</f>
        <v/>
      </c>
      <c r="AD123" s="271" t="str">
        <f>IF('Parade Entries'!$G123="Commercial",'Parade Entries'!AF123,"")</f>
        <v/>
      </c>
    </row>
    <row r="124" spans="1:30" ht="18" x14ac:dyDescent="0.25">
      <c r="B124" s="156"/>
      <c r="C124" s="233"/>
      <c r="D124" s="156"/>
      <c r="E124" s="156"/>
      <c r="F124" s="156"/>
      <c r="G124" s="156" t="str">
        <f>IF('Parade Entries'!$G124="Commercial",'Parade Entries'!I124,"")</f>
        <v/>
      </c>
      <c r="H124" s="156" t="str">
        <f>IF('Parade Entries'!$G124="Commercial",'Parade Entries'!J124,"")</f>
        <v/>
      </c>
      <c r="I124" s="156" t="str">
        <f>IF('Parade Entries'!$G124="Commercial",'Parade Entries'!K124,"")</f>
        <v/>
      </c>
      <c r="J124" s="156" t="str">
        <f>IF('Parade Entries'!$G124="Commercial",'Parade Entries'!L124,"")</f>
        <v/>
      </c>
      <c r="K124" s="156" t="str">
        <f>IF('Parade Entries'!$G124="Commercial",'Parade Entries'!M124,"")</f>
        <v/>
      </c>
      <c r="L124" s="156" t="str">
        <f>IF('Parade Entries'!$G124="Commercial",'Parade Entries'!N124,"")</f>
        <v/>
      </c>
      <c r="M124" s="156" t="str">
        <f>IF('Parade Entries'!$G124="Commercial",'Parade Entries'!O124,"")</f>
        <v/>
      </c>
      <c r="N124" s="156" t="str">
        <f>IF('Parade Entries'!$G124="Commercial",'Parade Entries'!P124,"")</f>
        <v/>
      </c>
      <c r="O124" s="156" t="str">
        <f>IF('Parade Entries'!$G124="Commercial",'Parade Entries'!Q124,"")</f>
        <v/>
      </c>
      <c r="P124" s="156" t="str">
        <f>IF('Parade Entries'!$G124="Commercial",'Parade Entries'!R124,"")</f>
        <v/>
      </c>
      <c r="Q124" s="156" t="str">
        <f>IF('Parade Entries'!$G124="Commercial",'Parade Entries'!S124,"")</f>
        <v/>
      </c>
      <c r="R124" s="156" t="str">
        <f>IF('Parade Entries'!$G124="Commercial",'Parade Entries'!T124,"")</f>
        <v/>
      </c>
      <c r="S124" s="271" t="str">
        <f>IF('Parade Entries'!$G124="Commercial",'Parade Entries'!U124,"")</f>
        <v/>
      </c>
      <c r="T124" s="271" t="str">
        <f>IF('Parade Entries'!$G124="Commercial",'Parade Entries'!W124,"")</f>
        <v/>
      </c>
      <c r="U124" s="271" t="str">
        <f>IF('Parade Entries'!$G124="Commercial",'Parade Entries'!X124,"")</f>
        <v/>
      </c>
      <c r="V124" s="271" t="str">
        <f>IF('Parade Entries'!$G124="Commercial",'Parade Entries'!V124,"")</f>
        <v/>
      </c>
      <c r="W124" s="272" t="str">
        <f>IF('Parade Entries'!$G124="Commercial",'Parade Entries'!Z124/100,"")</f>
        <v/>
      </c>
      <c r="X124" s="271" t="str">
        <f>IF('Parade Entries'!$G124="Commercial",'Parade Entries'!AB124,"")</f>
        <v/>
      </c>
      <c r="Y124" s="272" t="str">
        <f>IF('Parade Entries'!$G124="Commercial",'Parade Entries'!AA124,"")</f>
        <v/>
      </c>
      <c r="Z124" s="271" t="str">
        <f>IF('Parade Entries'!$G124="Commercial",'Parade Entries'!AB124,"")</f>
        <v/>
      </c>
      <c r="AA124" s="272" t="str">
        <f>IF('Parade Entries'!$G124="Commercial",'Parade Entries'!AC124,"")</f>
        <v/>
      </c>
      <c r="AB124" s="271" t="str">
        <f>IF('Parade Entries'!$G124="Commercial",'Parade Entries'!AD124,"")</f>
        <v/>
      </c>
      <c r="AC124" s="271" t="str">
        <f>IF('Parade Entries'!$G124="Commercial",'Parade Entries'!AE124,"")</f>
        <v/>
      </c>
      <c r="AD124" s="271" t="str">
        <f>IF('Parade Entries'!$G124="Commercial",'Parade Entries'!AF124,"")</f>
        <v/>
      </c>
    </row>
    <row r="125" spans="1:30" ht="18" x14ac:dyDescent="0.25">
      <c r="B125" s="156"/>
      <c r="C125" s="233"/>
      <c r="D125" s="156"/>
      <c r="E125" s="156"/>
      <c r="F125" s="156"/>
      <c r="G125" s="156" t="str">
        <f>IF('Parade Entries'!$G125="Commercial",'Parade Entries'!I125,"")</f>
        <v/>
      </c>
      <c r="H125" s="156" t="str">
        <f>IF('Parade Entries'!$G125="Commercial",'Parade Entries'!J125,"")</f>
        <v/>
      </c>
      <c r="I125" s="156" t="str">
        <f>IF('Parade Entries'!$G125="Commercial",'Parade Entries'!K125,"")</f>
        <v/>
      </c>
      <c r="J125" s="156" t="str">
        <f>IF('Parade Entries'!$G125="Commercial",'Parade Entries'!L125,"")</f>
        <v/>
      </c>
      <c r="K125" s="156" t="str">
        <f>IF('Parade Entries'!$G125="Commercial",'Parade Entries'!M125,"")</f>
        <v/>
      </c>
      <c r="L125" s="156" t="str">
        <f>IF('Parade Entries'!$G125="Commercial",'Parade Entries'!N125,"")</f>
        <v/>
      </c>
      <c r="M125" s="156" t="str">
        <f>IF('Parade Entries'!$G125="Commercial",'Parade Entries'!O125,"")</f>
        <v/>
      </c>
      <c r="N125" s="156" t="str">
        <f>IF('Parade Entries'!$G125="Commercial",'Parade Entries'!P125,"")</f>
        <v/>
      </c>
      <c r="O125" s="156" t="str">
        <f>IF('Parade Entries'!$G125="Commercial",'Parade Entries'!Q125,"")</f>
        <v/>
      </c>
      <c r="P125" s="156" t="str">
        <f>IF('Parade Entries'!$G125="Commercial",'Parade Entries'!R125,"")</f>
        <v/>
      </c>
      <c r="Q125" s="156" t="str">
        <f>IF('Parade Entries'!$G125="Commercial",'Parade Entries'!S125,"")</f>
        <v/>
      </c>
      <c r="R125" s="156" t="str">
        <f>IF('Parade Entries'!$G125="Commercial",'Parade Entries'!T125,"")</f>
        <v/>
      </c>
      <c r="S125" s="271" t="str">
        <f>IF('Parade Entries'!$G125="Commercial",'Parade Entries'!U125,"")</f>
        <v/>
      </c>
      <c r="T125" s="271" t="str">
        <f>IF('Parade Entries'!$G125="Commercial",'Parade Entries'!W125,"")</f>
        <v/>
      </c>
      <c r="U125" s="271" t="str">
        <f>IF('Parade Entries'!$G125="Commercial",'Parade Entries'!X125,"")</f>
        <v/>
      </c>
      <c r="V125" s="271" t="str">
        <f>IF('Parade Entries'!$G125="Commercial",'Parade Entries'!V125,"")</f>
        <v/>
      </c>
      <c r="W125" s="272" t="str">
        <f>IF('Parade Entries'!$G125="Commercial",'Parade Entries'!Z125/100,"")</f>
        <v/>
      </c>
      <c r="X125" s="271" t="str">
        <f>IF('Parade Entries'!$G125="Commercial",'Parade Entries'!AB125,"")</f>
        <v/>
      </c>
      <c r="Y125" s="272" t="str">
        <f>IF('Parade Entries'!$G125="Commercial",'Parade Entries'!AA125,"")</f>
        <v/>
      </c>
      <c r="Z125" s="271" t="str">
        <f>IF('Parade Entries'!$G125="Commercial",'Parade Entries'!AB125,"")</f>
        <v/>
      </c>
      <c r="AA125" s="272" t="str">
        <f>IF('Parade Entries'!$G125="Commercial",'Parade Entries'!AC125,"")</f>
        <v/>
      </c>
      <c r="AB125" s="271" t="str">
        <f>IF('Parade Entries'!$G125="Commercial",'Parade Entries'!AD125,"")</f>
        <v/>
      </c>
      <c r="AC125" s="271" t="str">
        <f>IF('Parade Entries'!$G125="Commercial",'Parade Entries'!AE125,"")</f>
        <v/>
      </c>
      <c r="AD125" s="271" t="str">
        <f>IF('Parade Entries'!$G125="Commercial",'Parade Entries'!AF125,"")</f>
        <v/>
      </c>
    </row>
    <row r="126" spans="1:30" ht="18" x14ac:dyDescent="0.25">
      <c r="B126" s="156" t="str">
        <f>IF('Parade Entries'!G127="Commercial",'Parade Entries'!B127,"")</f>
        <v/>
      </c>
      <c r="C126" s="233" t="str">
        <f>IF('Parade Entries'!$G127="Commercial",'Parade Entries'!E127,"")</f>
        <v/>
      </c>
      <c r="D126" s="156" t="str">
        <f>IF('Parade Entries'!$G127="Commercial",'Parade Entries'!F127,"")</f>
        <v/>
      </c>
      <c r="E126" s="156" t="str">
        <f>IF('Parade Entries'!$G127="Commercial",'Parade Entries'!G127,"")</f>
        <v/>
      </c>
      <c r="F126" s="156" t="str">
        <f>IF('Parade Entries'!$G127="Commercial",'Parade Entries'!H127,"")</f>
        <v/>
      </c>
      <c r="G126" s="156" t="str">
        <f>IF('Parade Entries'!$G127="Commercial",'Parade Entries'!I127,"")</f>
        <v/>
      </c>
      <c r="H126" s="156" t="str">
        <f>IF('Parade Entries'!$G127="Commercial",'Parade Entries'!J127,"")</f>
        <v/>
      </c>
      <c r="I126" s="156" t="str">
        <f>IF('Parade Entries'!$G127="Commercial",'Parade Entries'!K127,"")</f>
        <v/>
      </c>
      <c r="J126" s="156" t="str">
        <f>IF('Parade Entries'!$G127="Commercial",'Parade Entries'!L127,"")</f>
        <v/>
      </c>
      <c r="K126" s="156" t="str">
        <f>IF('Parade Entries'!$G127="Commercial",'Parade Entries'!M127,"")</f>
        <v/>
      </c>
      <c r="L126" s="156" t="str">
        <f>IF('Parade Entries'!$G127="Commercial",'Parade Entries'!N127,"")</f>
        <v/>
      </c>
      <c r="M126" s="156" t="str">
        <f>IF('Parade Entries'!$G127="Commercial",'Parade Entries'!O127,"")</f>
        <v/>
      </c>
      <c r="N126" s="156" t="str">
        <f>IF('Parade Entries'!$G127="Commercial",'Parade Entries'!P127,"")</f>
        <v/>
      </c>
      <c r="O126" s="156" t="str">
        <f>IF('Parade Entries'!$G127="Commercial",'Parade Entries'!Q127,"")</f>
        <v/>
      </c>
      <c r="P126" s="156" t="str">
        <f>IF('Parade Entries'!$G127="Commercial",'Parade Entries'!R127,"")</f>
        <v/>
      </c>
      <c r="Q126" s="156" t="str">
        <f>IF('Parade Entries'!$G127="Commercial",'Parade Entries'!S127,"")</f>
        <v/>
      </c>
      <c r="R126" s="156" t="str">
        <f>IF('Parade Entries'!$G127="Commercial",'Parade Entries'!T127,"")</f>
        <v/>
      </c>
      <c r="S126" s="271" t="str">
        <f>IF('Parade Entries'!$G127="Commercial",'Parade Entries'!U127,"")</f>
        <v/>
      </c>
      <c r="T126" s="271" t="str">
        <f>IF('Parade Entries'!$G127="Commercial",'Parade Entries'!W127,"")</f>
        <v/>
      </c>
      <c r="U126" s="271" t="str">
        <f>IF('Parade Entries'!$G127="Commercial",'Parade Entries'!X127,"")</f>
        <v/>
      </c>
      <c r="V126" s="271" t="str">
        <f>IF('Parade Entries'!$G127="Commercial",'Parade Entries'!V127,"")</f>
        <v/>
      </c>
      <c r="W126" s="272" t="str">
        <f>IF('Parade Entries'!$G127="Commercial",'Parade Entries'!Z127/100,"")</f>
        <v/>
      </c>
      <c r="X126" s="271" t="str">
        <f>IF('Parade Entries'!$G127="Commercial",'Parade Entries'!AB127,"")</f>
        <v/>
      </c>
      <c r="Y126" s="272" t="str">
        <f>IF('Parade Entries'!$G127="Commercial",'Parade Entries'!AA127,"")</f>
        <v/>
      </c>
      <c r="Z126" s="271" t="str">
        <f>IF('Parade Entries'!$G127="Commercial",'Parade Entries'!AB127,"")</f>
        <v/>
      </c>
      <c r="AA126" s="272" t="str">
        <f>IF('Parade Entries'!$G127="Commercial",'Parade Entries'!AC127,"")</f>
        <v/>
      </c>
      <c r="AB126" s="271" t="str">
        <f>IF('Parade Entries'!$G127="Commercial",'Parade Entries'!AD127,"")</f>
        <v/>
      </c>
      <c r="AC126" s="271" t="str">
        <f>IF('Parade Entries'!$G127="Commercial",'Parade Entries'!AE127,"")</f>
        <v/>
      </c>
      <c r="AD126" s="271" t="str">
        <f>IF('Parade Entries'!$G127="Commercial",'Parade Entries'!AF127,"")</f>
        <v/>
      </c>
    </row>
    <row r="127" spans="1:30" ht="18" x14ac:dyDescent="0.25">
      <c r="B127" s="156" t="str">
        <f>IF('Parade Entries'!G130="Commercial",'Parade Entries'!B130,"")</f>
        <v/>
      </c>
      <c r="C127" s="233" t="str">
        <f>IF('Parade Entries'!$G130="Commercial",'Parade Entries'!E130,"")</f>
        <v/>
      </c>
      <c r="D127" s="156" t="str">
        <f>IF('Parade Entries'!$G130="Commercial",'Parade Entries'!F130,"")</f>
        <v/>
      </c>
      <c r="E127" s="156" t="str">
        <f>IF('Parade Entries'!$G130="Commercial",'Parade Entries'!G130,"")</f>
        <v/>
      </c>
      <c r="F127" s="156" t="str">
        <f>IF('Parade Entries'!$G130="Commercial",'Parade Entries'!H130,"")</f>
        <v/>
      </c>
      <c r="G127" s="156" t="str">
        <f>IF('Parade Entries'!$G130="Commercial",'Parade Entries'!I130,"")</f>
        <v/>
      </c>
      <c r="H127" s="156" t="str">
        <f>IF('Parade Entries'!$G130="Commercial",'Parade Entries'!J130,"")</f>
        <v/>
      </c>
      <c r="I127" s="156" t="str">
        <f>IF('Parade Entries'!$G130="Commercial",'Parade Entries'!K130,"")</f>
        <v/>
      </c>
      <c r="J127" s="156" t="str">
        <f>IF('Parade Entries'!$G130="Commercial",'Parade Entries'!L130,"")</f>
        <v/>
      </c>
      <c r="K127" s="156" t="str">
        <f>IF('Parade Entries'!$G130="Commercial",'Parade Entries'!M130,"")</f>
        <v/>
      </c>
      <c r="L127" s="156" t="str">
        <f>IF('Parade Entries'!$G130="Commercial",'Parade Entries'!N130,"")</f>
        <v/>
      </c>
      <c r="M127" s="156" t="str">
        <f>IF('Parade Entries'!$G130="Commercial",'Parade Entries'!O130,"")</f>
        <v/>
      </c>
      <c r="N127" s="156" t="str">
        <f>IF('Parade Entries'!$G130="Commercial",'Parade Entries'!P130,"")</f>
        <v/>
      </c>
      <c r="O127" s="156" t="str">
        <f>IF('Parade Entries'!$G130="Commercial",'Parade Entries'!Q130,"")</f>
        <v/>
      </c>
      <c r="P127" s="156" t="str">
        <f>IF('Parade Entries'!$G130="Commercial",'Parade Entries'!R130,"")</f>
        <v/>
      </c>
      <c r="Q127" s="156" t="str">
        <f>IF('Parade Entries'!$G130="Commercial",'Parade Entries'!S130,"")</f>
        <v/>
      </c>
      <c r="R127" s="156" t="str">
        <f>IF('Parade Entries'!$G130="Commercial",'Parade Entries'!T130,"")</f>
        <v/>
      </c>
      <c r="S127" s="271" t="str">
        <f>IF('Parade Entries'!$G130="Commercial",'Parade Entries'!U130,"")</f>
        <v/>
      </c>
      <c r="T127" s="271" t="str">
        <f>IF('Parade Entries'!$G130="Commercial",'Parade Entries'!W130,"")</f>
        <v/>
      </c>
      <c r="U127" s="271" t="str">
        <f>IF('Parade Entries'!$G130="Commercial",'Parade Entries'!X130,"")</f>
        <v/>
      </c>
      <c r="V127" s="271" t="str">
        <f>IF('Parade Entries'!$G130="Commercial",'Parade Entries'!V130,"")</f>
        <v/>
      </c>
      <c r="W127" s="272" t="str">
        <f>IF('Parade Entries'!$G130="Commercial",'Parade Entries'!Z130/100,"")</f>
        <v/>
      </c>
      <c r="X127" s="271" t="str">
        <f>IF('Parade Entries'!$G130="Commercial",'Parade Entries'!AB130,"")</f>
        <v/>
      </c>
      <c r="Y127" s="272" t="str">
        <f>IF('Parade Entries'!$G130="Commercial",'Parade Entries'!AA130,"")</f>
        <v/>
      </c>
      <c r="Z127" s="271" t="str">
        <f>IF('Parade Entries'!$G130="Commercial",'Parade Entries'!AB130,"")</f>
        <v/>
      </c>
      <c r="AA127" s="272" t="str">
        <f>IF('Parade Entries'!$G130="Commercial",'Parade Entries'!AC130,"")</f>
        <v/>
      </c>
      <c r="AB127" s="271" t="str">
        <f>IF('Parade Entries'!$G130="Commercial",'Parade Entries'!AD130,"")</f>
        <v/>
      </c>
      <c r="AC127" s="271" t="str">
        <f>IF('Parade Entries'!$G130="Commercial",'Parade Entries'!AE130,"")</f>
        <v/>
      </c>
      <c r="AD127" s="271" t="str">
        <f>IF('Parade Entries'!$G130="Commercial",'Parade Entries'!AF130,"")</f>
        <v/>
      </c>
    </row>
    <row r="128" spans="1:30" ht="18" x14ac:dyDescent="0.2">
      <c r="A128" s="14"/>
      <c r="B128" s="247" t="s">
        <v>305</v>
      </c>
      <c r="C128" s="248" t="s">
        <v>12</v>
      </c>
      <c r="D128" s="247" t="s">
        <v>18</v>
      </c>
      <c r="E128" s="247" t="s">
        <v>2</v>
      </c>
      <c r="F128" s="24" t="s">
        <v>49</v>
      </c>
      <c r="G128" s="24" t="s">
        <v>50</v>
      </c>
      <c r="H128" s="24" t="s">
        <v>28</v>
      </c>
      <c r="I128" s="249" t="s">
        <v>51</v>
      </c>
      <c r="J128" s="24" t="s">
        <v>313</v>
      </c>
      <c r="K128" s="250" t="s">
        <v>53</v>
      </c>
      <c r="L128" s="24" t="s">
        <v>321</v>
      </c>
      <c r="M128" s="250" t="s">
        <v>599</v>
      </c>
      <c r="N128" s="250" t="s">
        <v>492</v>
      </c>
      <c r="O128" s="24" t="s">
        <v>55</v>
      </c>
      <c r="P128" s="24" t="s">
        <v>54</v>
      </c>
      <c r="Q128" s="24" t="s">
        <v>30</v>
      </c>
      <c r="R128" s="251" t="s">
        <v>8</v>
      </c>
      <c r="S128" s="252" t="s">
        <v>38</v>
      </c>
      <c r="T128" s="252" t="s">
        <v>16</v>
      </c>
      <c r="U128" s="252" t="s">
        <v>420</v>
      </c>
      <c r="V128" s="252" t="s">
        <v>419</v>
      </c>
      <c r="W128" s="252" t="s">
        <v>812</v>
      </c>
      <c r="X128" s="252" t="s">
        <v>438</v>
      </c>
      <c r="Y128" s="252" t="s">
        <v>813</v>
      </c>
      <c r="Z128" s="252" t="s">
        <v>418</v>
      </c>
      <c r="AA128" s="253" t="s">
        <v>814</v>
      </c>
      <c r="AB128" s="24" t="s">
        <v>15</v>
      </c>
      <c r="AC128" s="251" t="s">
        <v>10</v>
      </c>
      <c r="AD128" s="254" t="s">
        <v>62</v>
      </c>
    </row>
    <row r="129" spans="11:26" x14ac:dyDescent="0.2">
      <c r="K129" s="119">
        <f>SUM(K1:K127)</f>
        <v>730</v>
      </c>
      <c r="O129" s="119">
        <f t="shared" ref="O129:P129" si="0">SUM(O1:O127)</f>
        <v>50</v>
      </c>
      <c r="P129" s="119">
        <f t="shared" si="0"/>
        <v>14</v>
      </c>
      <c r="S129" s="119">
        <f>SUM(S1:S127)</f>
        <v>11700</v>
      </c>
      <c r="T129" s="119">
        <f>SUM(T1:T127)</f>
        <v>11047.51</v>
      </c>
      <c r="U129" s="119">
        <f>SUM(U1:U127)</f>
        <v>17.399999999999999</v>
      </c>
      <c r="V129" s="119">
        <f>SUM(V1:V127)</f>
        <v>294.84000000000003</v>
      </c>
      <c r="X129" s="119">
        <f>SUM(X1:X127)</f>
        <v>452.49000000000007</v>
      </c>
      <c r="Z129" s="119">
        <f>SUM(Z1:Z127)</f>
        <v>452.49000000000007</v>
      </c>
    </row>
  </sheetData>
  <sortState xmlns:xlrd2="http://schemas.microsoft.com/office/spreadsheetml/2017/richdata2" ref="B7:V126">
    <sortCondition ref="C7:C126"/>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77B47-CD80-4FC2-8DBC-E64834779CEA}">
  <dimension ref="A6:AD129"/>
  <sheetViews>
    <sheetView showZeros="0" zoomScale="130" zoomScaleNormal="130" workbookViewId="0">
      <selection activeCell="A8" sqref="A8"/>
    </sheetView>
  </sheetViews>
  <sheetFormatPr defaultRowHeight="15" x14ac:dyDescent="0.2"/>
  <cols>
    <col min="2" max="2" width="45.5546875" customWidth="1"/>
    <col min="3" max="3" width="17.88671875" style="201" customWidth="1"/>
    <col min="4" max="4" width="12.44140625" style="119" customWidth="1"/>
    <col min="5" max="5" width="11.5546875" customWidth="1"/>
    <col min="6" max="6" width="10.88671875" customWidth="1"/>
    <col min="7" max="7" width="21.109375" customWidth="1"/>
    <col min="8" max="8" width="30.88671875" style="153" customWidth="1"/>
    <col min="9" max="9" width="24.109375" customWidth="1"/>
    <col min="10" max="10" width="27" customWidth="1"/>
    <col min="11" max="12" width="16.109375" customWidth="1"/>
    <col min="13" max="13" width="11" customWidth="1"/>
    <col min="14" max="14" width="16.88671875" customWidth="1"/>
    <col min="15" max="15" width="17.5546875" customWidth="1"/>
    <col min="16" max="16" width="13" style="154" customWidth="1"/>
    <col min="17" max="17" width="21.88671875" style="154" customWidth="1"/>
    <col min="18" max="18" width="18.88671875" style="154" customWidth="1"/>
    <col min="19" max="19" width="16.88671875" style="155" customWidth="1"/>
    <col min="20" max="20" width="13.109375" customWidth="1"/>
    <col min="21" max="21" width="24.88671875" customWidth="1"/>
    <col min="22" max="22" width="13.44140625" customWidth="1"/>
    <col min="23" max="23" width="12.5546875" customWidth="1"/>
    <col min="24" max="24" width="17" customWidth="1"/>
    <col min="25" max="25" width="17.88671875" style="155" customWidth="1"/>
    <col min="26" max="26" width="21.88671875" style="154" customWidth="1"/>
    <col min="27" max="27" width="16.88671875" style="155" customWidth="1"/>
    <col min="28" max="28" width="17.5546875" customWidth="1"/>
    <col min="29" max="29" width="19.88671875" customWidth="1"/>
  </cols>
  <sheetData>
    <row r="6" spans="1:30" ht="27" customHeight="1" x14ac:dyDescent="0.2">
      <c r="A6" s="14"/>
      <c r="B6" s="247" t="s">
        <v>305</v>
      </c>
      <c r="C6" s="248" t="s">
        <v>12</v>
      </c>
      <c r="D6" s="247" t="s">
        <v>18</v>
      </c>
      <c r="E6" s="247" t="s">
        <v>2</v>
      </c>
      <c r="F6" s="24" t="s">
        <v>49</v>
      </c>
      <c r="G6" s="24" t="s">
        <v>50</v>
      </c>
      <c r="H6" s="24" t="s">
        <v>28</v>
      </c>
      <c r="I6" s="249" t="s">
        <v>51</v>
      </c>
      <c r="J6" s="24" t="s">
        <v>313</v>
      </c>
      <c r="K6" s="250"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3" t="s">
        <v>813</v>
      </c>
      <c r="Z6" s="274" t="s">
        <v>418</v>
      </c>
      <c r="AA6" s="253" t="s">
        <v>814</v>
      </c>
      <c r="AB6" s="24" t="s">
        <v>15</v>
      </c>
      <c r="AC6" s="251" t="s">
        <v>10</v>
      </c>
      <c r="AD6" s="254" t="s">
        <v>62</v>
      </c>
    </row>
    <row r="7" spans="1:30" ht="18" x14ac:dyDescent="0.25">
      <c r="B7" s="156">
        <f>IF('Parade Entries'!$G6="Marching Band",'Parade Entries'!B6,0)</f>
        <v>0</v>
      </c>
      <c r="C7" s="233">
        <f>IF('Parade Entries'!$G6="Marching Band",'Parade Entries'!E6,0)</f>
        <v>0</v>
      </c>
      <c r="D7" s="269">
        <f>IF('Parade Entries'!$G6="Marching Band",'Parade Entries'!F6,0)</f>
        <v>0</v>
      </c>
      <c r="E7" s="156">
        <f>IF('Parade Entries'!$G6="Marching Band",'Parade Entries'!G6,0)</f>
        <v>0</v>
      </c>
      <c r="F7" s="156">
        <f>IF('Parade Entries'!$G6="Marching Band",'Parade Entries'!H6,0)</f>
        <v>0</v>
      </c>
      <c r="G7" s="156">
        <f>IF('Parade Entries'!$G6="Marching Band",'Parade Entries'!I6,0)</f>
        <v>0</v>
      </c>
      <c r="H7" s="156">
        <f>IF('Parade Entries'!$G6="Marching Band",'Parade Entries'!J6,0)</f>
        <v>0</v>
      </c>
      <c r="I7" s="268">
        <f>IF('Parade Entries'!$G6="Marching Band",'Parade Entries'!K6,0)</f>
        <v>0</v>
      </c>
      <c r="J7" s="156">
        <f>IF('Parade Entries'!$G6="Marching Band",'Parade Entries'!L6,0)</f>
        <v>0</v>
      </c>
      <c r="K7" s="156">
        <f>IF('Parade Entries'!$G6="Marching Band",'Parade Entries'!M6,0)</f>
        <v>0</v>
      </c>
      <c r="L7" s="156">
        <f>IF('Parade Entries'!$G6="Marching Band",'Parade Entries'!N6,0)</f>
        <v>0</v>
      </c>
      <c r="M7" s="156">
        <f>IF('Parade Entries'!$G6="Marching Band",'Parade Entries'!O6,0)</f>
        <v>0</v>
      </c>
      <c r="N7" s="156">
        <f>IF('Parade Entries'!$G6="Marching Band",'Parade Entries'!P6,0)</f>
        <v>0</v>
      </c>
      <c r="O7" s="156">
        <f>IF('Parade Entries'!$G6="Marching Band",'Parade Entries'!Q6,0)</f>
        <v>0</v>
      </c>
      <c r="P7" s="156">
        <f>IF('Parade Entries'!$G6="Marching Band",'Parade Entries'!R6,0)</f>
        <v>0</v>
      </c>
      <c r="Q7" s="156">
        <f>IF('Parade Entries'!$G6="Marching Band",'Parade Entries'!S6,0)</f>
        <v>0</v>
      </c>
      <c r="R7" s="156">
        <f>IF('Parade Entries'!$G6="Marching Band",'Parade Entries'!T6,0)</f>
        <v>0</v>
      </c>
      <c r="S7" s="271">
        <f>IF('Parade Entries'!$G6="Marching Band",'Parade Entries'!U6,0)</f>
        <v>0</v>
      </c>
      <c r="T7" s="271">
        <f>IF('Parade Entries'!$G6="Marching Band",'Parade Entries'!W6,0)</f>
        <v>0</v>
      </c>
      <c r="U7" s="271">
        <f>IF('Parade Entries'!$G6="Marching Band",'Parade Entries'!X6,0)</f>
        <v>0</v>
      </c>
      <c r="V7" s="271">
        <f>IF('Parade Entries'!$G6="Marching Band",'Parade Entries'!V6,0)</f>
        <v>0</v>
      </c>
      <c r="W7" s="272">
        <f>IF('Parade Entries'!$G6="Marching Band",'Parade Entries'!Y6,0)</f>
        <v>0</v>
      </c>
      <c r="X7" s="271">
        <f>IF('Parade Entries'!$G6="Marching Band",'Parade Entries'!Z6,0)</f>
        <v>0</v>
      </c>
      <c r="Y7" s="272">
        <f>IF('Parade Entries'!$G6="Marching Band",'Parade Entries'!AA6,0)</f>
        <v>0</v>
      </c>
      <c r="Z7" s="271">
        <f>IF('Parade Entries'!$G6="Marching Band",'Parade Entries'!AB6,0)</f>
        <v>0</v>
      </c>
      <c r="AA7" s="272">
        <f>IF('Parade Entries'!$G6="Marching Band",'Parade Entries'!AC6,0)</f>
        <v>0</v>
      </c>
      <c r="AB7" s="156">
        <f>IF('Parade Entries'!$G6="Marching Band",'Parade Entries'!AD6,0)</f>
        <v>0</v>
      </c>
      <c r="AC7" s="156">
        <f>IF('Parade Entries'!$G6="Marching Band",'Parade Entries'!AE6,0)</f>
        <v>0</v>
      </c>
      <c r="AD7" s="156">
        <f>IF('Parade Entries'!$G6="Marching Band",'Parade Entries'!AF6,0)</f>
        <v>0</v>
      </c>
    </row>
    <row r="8" spans="1:30" ht="18" x14ac:dyDescent="0.25">
      <c r="B8" s="156">
        <f>IF('Parade Entries'!$G7="Marching Band",'Parade Entries'!B7,0)</f>
        <v>0</v>
      </c>
      <c r="C8" s="233">
        <f>IF('Parade Entries'!$G7="Marching Band",'Parade Entries'!E7,0)</f>
        <v>0</v>
      </c>
      <c r="D8" s="269">
        <f>IF('Parade Entries'!$G7="Marching Band",'Parade Entries'!F7,0)</f>
        <v>0</v>
      </c>
      <c r="E8" s="156">
        <f>IF('Parade Entries'!$G7="Marching Band",'Parade Entries'!G7,0)</f>
        <v>0</v>
      </c>
      <c r="F8" s="156">
        <f>IF('Parade Entries'!$G7="Marching Band",'Parade Entries'!H7,0)</f>
        <v>0</v>
      </c>
      <c r="G8" s="156">
        <f>IF('Parade Entries'!$G7="Marching Band",'Parade Entries'!I7,0)</f>
        <v>0</v>
      </c>
      <c r="H8" s="156">
        <f>IF('Parade Entries'!$G7="Marching Band",'Parade Entries'!J7,0)</f>
        <v>0</v>
      </c>
      <c r="I8" s="268">
        <f>IF('Parade Entries'!$G7="Marching Band",'Parade Entries'!K7,0)</f>
        <v>0</v>
      </c>
      <c r="J8" s="156">
        <f>IF('Parade Entries'!$G7="Marching Band",'Parade Entries'!L7,0)</f>
        <v>0</v>
      </c>
      <c r="K8" s="156">
        <f>IF('Parade Entries'!$G7="Marching Band",'Parade Entries'!M7,0)</f>
        <v>0</v>
      </c>
      <c r="L8" s="156">
        <f>IF('Parade Entries'!$G7="Marching Band",'Parade Entries'!N7,0)</f>
        <v>0</v>
      </c>
      <c r="M8" s="156">
        <f>IF('Parade Entries'!$G7="Marching Band",'Parade Entries'!O7,0)</f>
        <v>0</v>
      </c>
      <c r="N8" s="156">
        <f>IF('Parade Entries'!$G7="Marching Band",'Parade Entries'!P7,0)</f>
        <v>0</v>
      </c>
      <c r="O8" s="156">
        <f>IF('Parade Entries'!$G7="Marching Band",'Parade Entries'!Q7,0)</f>
        <v>0</v>
      </c>
      <c r="P8" s="156">
        <f>IF('Parade Entries'!$G7="Marching Band",'Parade Entries'!R7,0)</f>
        <v>0</v>
      </c>
      <c r="Q8" s="156">
        <f>IF('Parade Entries'!$G7="Marching Band",'Parade Entries'!S7,0)</f>
        <v>0</v>
      </c>
      <c r="R8" s="156">
        <f>IF('Parade Entries'!$G7="Marching Band",'Parade Entries'!T7,0)</f>
        <v>0</v>
      </c>
      <c r="S8" s="271">
        <f>IF('Parade Entries'!$G7="Marching Band",'Parade Entries'!U7,0)</f>
        <v>0</v>
      </c>
      <c r="T8" s="271">
        <f>IF('Parade Entries'!$G7="Marching Band",'Parade Entries'!W7,0)</f>
        <v>0</v>
      </c>
      <c r="U8" s="271">
        <f>IF('Parade Entries'!$G7="Marching Band",'Parade Entries'!X7,0)</f>
        <v>0</v>
      </c>
      <c r="V8" s="271">
        <f>IF('Parade Entries'!$G7="Marching Band",'Parade Entries'!V7,0)</f>
        <v>0</v>
      </c>
      <c r="W8" s="272">
        <f>IF('Parade Entries'!$G7="Marching Band",'Parade Entries'!Y7,0)</f>
        <v>0</v>
      </c>
      <c r="X8" s="271">
        <f>IF('Parade Entries'!$G7="Marching Band",'Parade Entries'!Z7,0)</f>
        <v>0</v>
      </c>
      <c r="Y8" s="272">
        <f>IF('Parade Entries'!$G7="Marching Band",'Parade Entries'!AA7,0)</f>
        <v>0</v>
      </c>
      <c r="Z8" s="271">
        <f>IF('Parade Entries'!$G7="Marching Band",'Parade Entries'!AB7,0)</f>
        <v>0</v>
      </c>
      <c r="AA8" s="272">
        <f>IF('Parade Entries'!$G7="Marching Band",'Parade Entries'!AC7,0)</f>
        <v>0</v>
      </c>
      <c r="AB8" s="156">
        <f>IF('Parade Entries'!$G7="Marching Band",'Parade Entries'!AD7,0)</f>
        <v>0</v>
      </c>
      <c r="AC8" s="156">
        <f>IF('Parade Entries'!$G7="Marching Band",'Parade Entries'!AE7,0)</f>
        <v>0</v>
      </c>
      <c r="AD8" s="156">
        <f>IF('Parade Entries'!$G7="Marching Band",'Parade Entries'!AF7,0)</f>
        <v>0</v>
      </c>
    </row>
    <row r="9" spans="1:30" ht="18" x14ac:dyDescent="0.25">
      <c r="B9" s="156">
        <f>IF('Parade Entries'!$G8="Marching Band",'Parade Entries'!B8,0)</f>
        <v>0</v>
      </c>
      <c r="C9" s="233">
        <f>IF('Parade Entries'!$G8="Marching Band",'Parade Entries'!E8,0)</f>
        <v>0</v>
      </c>
      <c r="D9" s="269">
        <f>IF('Parade Entries'!$G8="Marching Band",'Parade Entries'!F8,0)</f>
        <v>0</v>
      </c>
      <c r="E9" s="156">
        <f>IF('Parade Entries'!$G8="Marching Band",'Parade Entries'!G8,0)</f>
        <v>0</v>
      </c>
      <c r="F9" s="156">
        <f>IF('Parade Entries'!$G8="Marching Band",'Parade Entries'!H8,0)</f>
        <v>0</v>
      </c>
      <c r="G9" s="156">
        <f>IF('Parade Entries'!$G8="Marching Band",'Parade Entries'!I8,0)</f>
        <v>0</v>
      </c>
      <c r="H9" s="156">
        <f>IF('Parade Entries'!$G8="Marching Band",'Parade Entries'!J8,0)</f>
        <v>0</v>
      </c>
      <c r="I9" s="268">
        <f>IF('Parade Entries'!$G8="Marching Band",'Parade Entries'!K8,0)</f>
        <v>0</v>
      </c>
      <c r="J9" s="156">
        <f>IF('Parade Entries'!$G8="Marching Band",'Parade Entries'!L8,0)</f>
        <v>0</v>
      </c>
      <c r="K9" s="156">
        <f>IF('Parade Entries'!$G8="Marching Band",'Parade Entries'!M8,0)</f>
        <v>0</v>
      </c>
      <c r="L9" s="156">
        <f>IF('Parade Entries'!$G8="Marching Band",'Parade Entries'!N8,0)</f>
        <v>0</v>
      </c>
      <c r="M9" s="156">
        <f>IF('Parade Entries'!$G8="Marching Band",'Parade Entries'!O8,0)</f>
        <v>0</v>
      </c>
      <c r="N9" s="156">
        <f>IF('Parade Entries'!$G8="Marching Band",'Parade Entries'!P8,0)</f>
        <v>0</v>
      </c>
      <c r="O9" s="156">
        <f>IF('Parade Entries'!$G8="Marching Band",'Parade Entries'!Q8,0)</f>
        <v>0</v>
      </c>
      <c r="P9" s="156">
        <f>IF('Parade Entries'!$G8="Marching Band",'Parade Entries'!R8,0)</f>
        <v>0</v>
      </c>
      <c r="Q9" s="156">
        <f>IF('Parade Entries'!$G8="Marching Band",'Parade Entries'!S8,0)</f>
        <v>0</v>
      </c>
      <c r="R9" s="156">
        <f>IF('Parade Entries'!$G8="Marching Band",'Parade Entries'!T8,0)</f>
        <v>0</v>
      </c>
      <c r="S9" s="271">
        <f>IF('Parade Entries'!$G8="Marching Band",'Parade Entries'!U8,0)</f>
        <v>0</v>
      </c>
      <c r="T9" s="271">
        <f>IF('Parade Entries'!$G8="Marching Band",'Parade Entries'!W8,0)</f>
        <v>0</v>
      </c>
      <c r="U9" s="271">
        <f>IF('Parade Entries'!$G8="Marching Band",'Parade Entries'!X8,0)</f>
        <v>0</v>
      </c>
      <c r="V9" s="271">
        <f>IF('Parade Entries'!$G8="Marching Band",'Parade Entries'!V8,0)</f>
        <v>0</v>
      </c>
      <c r="W9" s="272">
        <f>IF('Parade Entries'!$G8="Marching Band",'Parade Entries'!Y8,0)</f>
        <v>0</v>
      </c>
      <c r="X9" s="271">
        <f>IF('Parade Entries'!$G8="Marching Band",'Parade Entries'!Z8,0)</f>
        <v>0</v>
      </c>
      <c r="Y9" s="272">
        <f>IF('Parade Entries'!$G8="Marching Band",'Parade Entries'!AA8,0)</f>
        <v>0</v>
      </c>
      <c r="Z9" s="271">
        <f>IF('Parade Entries'!$G8="Marching Band",'Parade Entries'!AB8,0)</f>
        <v>0</v>
      </c>
      <c r="AA9" s="272">
        <f>IF('Parade Entries'!$G8="Marching Band",'Parade Entries'!AC8,0)</f>
        <v>0</v>
      </c>
      <c r="AB9" s="156">
        <f>IF('Parade Entries'!$G8="Marching Band",'Parade Entries'!AD8,0)</f>
        <v>0</v>
      </c>
      <c r="AC9" s="156">
        <f>IF('Parade Entries'!$G8="Marching Band",'Parade Entries'!AE8,0)</f>
        <v>0</v>
      </c>
      <c r="AD9" s="156">
        <f>IF('Parade Entries'!$G8="Marching Band",'Parade Entries'!AF8,0)</f>
        <v>0</v>
      </c>
    </row>
    <row r="10" spans="1:30" ht="18" x14ac:dyDescent="0.25">
      <c r="B10" s="156">
        <f>IF('Parade Entries'!$G10="Marching Band",'Parade Entries'!B10,0)</f>
        <v>0</v>
      </c>
      <c r="C10" s="233">
        <f>IF('Parade Entries'!$G10="Marching Band",'Parade Entries'!E10,0)</f>
        <v>0</v>
      </c>
      <c r="D10" s="269">
        <f>IF('Parade Entries'!$G10="Marching Band",'Parade Entries'!F10,0)</f>
        <v>0</v>
      </c>
      <c r="E10" s="156">
        <f>IF('Parade Entries'!$G10="Marching Band",'Parade Entries'!G10,0)</f>
        <v>0</v>
      </c>
      <c r="F10" s="156">
        <f>IF('Parade Entries'!$G10="Marching Band",'Parade Entries'!H10,0)</f>
        <v>0</v>
      </c>
      <c r="G10" s="156">
        <f>IF('Parade Entries'!$G10="Marching Band",'Parade Entries'!I10,0)</f>
        <v>0</v>
      </c>
      <c r="H10" s="156">
        <f>IF('Parade Entries'!$G10="Marching Band",'Parade Entries'!J10,0)</f>
        <v>0</v>
      </c>
      <c r="I10" s="268">
        <f>IF('Parade Entries'!$G10="Marching Band",'Parade Entries'!K10,0)</f>
        <v>0</v>
      </c>
      <c r="J10" s="156">
        <f>IF('Parade Entries'!$G10="Marching Band",'Parade Entries'!L10,0)</f>
        <v>0</v>
      </c>
      <c r="K10" s="156">
        <f>IF('Parade Entries'!$G10="Marching Band",'Parade Entries'!M10,0)</f>
        <v>0</v>
      </c>
      <c r="L10" s="156">
        <f>IF('Parade Entries'!$G10="Marching Band",'Parade Entries'!N10,0)</f>
        <v>0</v>
      </c>
      <c r="M10" s="156">
        <f>IF('Parade Entries'!$G10="Marching Band",'Parade Entries'!O10,0)</f>
        <v>0</v>
      </c>
      <c r="N10" s="156">
        <f>IF('Parade Entries'!$G10="Marching Band",'Parade Entries'!P10,0)</f>
        <v>0</v>
      </c>
      <c r="O10" s="156">
        <f>IF('Parade Entries'!$G10="Marching Band",'Parade Entries'!Q10,0)</f>
        <v>0</v>
      </c>
      <c r="P10" s="156">
        <f>IF('Parade Entries'!$G10="Marching Band",'Parade Entries'!R10,0)</f>
        <v>0</v>
      </c>
      <c r="Q10" s="156">
        <f>IF('Parade Entries'!$G10="Marching Band",'Parade Entries'!S10,0)</f>
        <v>0</v>
      </c>
      <c r="R10" s="156">
        <f>IF('Parade Entries'!$G10="Marching Band",'Parade Entries'!T10,0)</f>
        <v>0</v>
      </c>
      <c r="S10" s="271">
        <f>IF('Parade Entries'!$G10="Marching Band",'Parade Entries'!U10,0)</f>
        <v>0</v>
      </c>
      <c r="T10" s="271">
        <f>IF('Parade Entries'!$G10="Marching Band",'Parade Entries'!W10,0)</f>
        <v>0</v>
      </c>
      <c r="U10" s="271">
        <f>IF('Parade Entries'!$G10="Marching Band",'Parade Entries'!X10,0)</f>
        <v>0</v>
      </c>
      <c r="V10" s="271">
        <f>IF('Parade Entries'!$G10="Marching Band",'Parade Entries'!V10,0)</f>
        <v>0</v>
      </c>
      <c r="W10" s="272">
        <f>IF('Parade Entries'!$G10="Marching Band",'Parade Entries'!Y10,0)</f>
        <v>0</v>
      </c>
      <c r="X10" s="271">
        <f>IF('Parade Entries'!$G10="Marching Band",'Parade Entries'!Z10,0)</f>
        <v>0</v>
      </c>
      <c r="Y10" s="272">
        <f>IF('Parade Entries'!$G10="Marching Band",'Parade Entries'!AA10,0)</f>
        <v>0</v>
      </c>
      <c r="Z10" s="271">
        <f>IF('Parade Entries'!$G10="Marching Band",'Parade Entries'!AB10,0)</f>
        <v>0</v>
      </c>
      <c r="AA10" s="272">
        <f>IF('Parade Entries'!$G10="Marching Band",'Parade Entries'!AC10,0)</f>
        <v>0</v>
      </c>
      <c r="AB10" s="156">
        <f>IF('Parade Entries'!$G10="Marching Band",'Parade Entries'!AD10,0)</f>
        <v>0</v>
      </c>
      <c r="AC10" s="156">
        <f>IF('Parade Entries'!$G10="Marching Band",'Parade Entries'!AE10,0)</f>
        <v>0</v>
      </c>
      <c r="AD10" s="156">
        <f>IF('Parade Entries'!$G10="Marching Band",'Parade Entries'!AF10,0)</f>
        <v>0</v>
      </c>
    </row>
    <row r="11" spans="1:30" ht="18" x14ac:dyDescent="0.25">
      <c r="B11" s="156">
        <f>IF('Parade Entries'!$G11="Marching Band",'Parade Entries'!B11,0)</f>
        <v>0</v>
      </c>
      <c r="C11" s="233">
        <f>IF('Parade Entries'!$G11="Marching Band",'Parade Entries'!E11,0)</f>
        <v>0</v>
      </c>
      <c r="D11" s="269">
        <f>IF('Parade Entries'!$G11="Marching Band",'Parade Entries'!F11,0)</f>
        <v>0</v>
      </c>
      <c r="E11" s="156">
        <f>IF('Parade Entries'!$G11="Marching Band",'Parade Entries'!G11,0)</f>
        <v>0</v>
      </c>
      <c r="F11" s="156">
        <f>IF('Parade Entries'!$G11="Marching Band",'Parade Entries'!H11,0)</f>
        <v>0</v>
      </c>
      <c r="G11" s="156">
        <f>IF('Parade Entries'!$G11="Marching Band",'Parade Entries'!I11,0)</f>
        <v>0</v>
      </c>
      <c r="H11" s="156">
        <f>IF('Parade Entries'!$G11="Marching Band",'Parade Entries'!J11,0)</f>
        <v>0</v>
      </c>
      <c r="I11" s="268">
        <f>IF('Parade Entries'!$G11="Marching Band",'Parade Entries'!K11,0)</f>
        <v>0</v>
      </c>
      <c r="J11" s="156">
        <f>IF('Parade Entries'!$G11="Marching Band",'Parade Entries'!L11,0)</f>
        <v>0</v>
      </c>
      <c r="K11" s="156">
        <f>IF('Parade Entries'!$G11="Marching Band",'Parade Entries'!M11,0)</f>
        <v>0</v>
      </c>
      <c r="L11" s="156">
        <f>IF('Parade Entries'!$G11="Marching Band",'Parade Entries'!N11,0)</f>
        <v>0</v>
      </c>
      <c r="M11" s="156">
        <f>IF('Parade Entries'!$G11="Marching Band",'Parade Entries'!O11,0)</f>
        <v>0</v>
      </c>
      <c r="N11" s="156">
        <f>IF('Parade Entries'!$G11="Marching Band",'Parade Entries'!P11,0)</f>
        <v>0</v>
      </c>
      <c r="O11" s="156">
        <f>IF('Parade Entries'!$G11="Marching Band",'Parade Entries'!Q11,0)</f>
        <v>0</v>
      </c>
      <c r="P11" s="156">
        <f>IF('Parade Entries'!$G11="Marching Band",'Parade Entries'!R11,0)</f>
        <v>0</v>
      </c>
      <c r="Q11" s="156">
        <f>IF('Parade Entries'!$G11="Marching Band",'Parade Entries'!S11,0)</f>
        <v>0</v>
      </c>
      <c r="R11" s="156">
        <f>IF('Parade Entries'!$G11="Marching Band",'Parade Entries'!T11,0)</f>
        <v>0</v>
      </c>
      <c r="S11" s="271">
        <f>IF('Parade Entries'!$G11="Marching Band",'Parade Entries'!U11,0)</f>
        <v>0</v>
      </c>
      <c r="T11" s="271">
        <f>IF('Parade Entries'!$G11="Marching Band",'Parade Entries'!W11,0)</f>
        <v>0</v>
      </c>
      <c r="U11" s="271">
        <f>IF('Parade Entries'!$G11="Marching Band",'Parade Entries'!X11,0)</f>
        <v>0</v>
      </c>
      <c r="V11" s="271">
        <f>IF('Parade Entries'!$G11="Marching Band",'Parade Entries'!V11,0)</f>
        <v>0</v>
      </c>
      <c r="W11" s="272">
        <f>IF('Parade Entries'!$G11="Marching Band",'Parade Entries'!Y11,0)</f>
        <v>0</v>
      </c>
      <c r="X11" s="271">
        <f>IF('Parade Entries'!$G11="Marching Band",'Parade Entries'!Z11,0)</f>
        <v>0</v>
      </c>
      <c r="Y11" s="272">
        <f>IF('Parade Entries'!$G11="Marching Band",'Parade Entries'!AA11,0)</f>
        <v>0</v>
      </c>
      <c r="Z11" s="271">
        <f>IF('Parade Entries'!$G11="Marching Band",'Parade Entries'!AB11,0)</f>
        <v>0</v>
      </c>
      <c r="AA11" s="272">
        <f>IF('Parade Entries'!$G11="Marching Band",'Parade Entries'!AC11,0)</f>
        <v>0</v>
      </c>
      <c r="AB11" s="156">
        <f>IF('Parade Entries'!$G11="Marching Band",'Parade Entries'!AD11,0)</f>
        <v>0</v>
      </c>
      <c r="AC11" s="156">
        <f>IF('Parade Entries'!$G11="Marching Band",'Parade Entries'!AE11,0)</f>
        <v>0</v>
      </c>
      <c r="AD11" s="156">
        <f>IF('Parade Entries'!$G11="Marching Band",'Parade Entries'!AF11,0)</f>
        <v>0</v>
      </c>
    </row>
    <row r="12" spans="1:30" ht="18" x14ac:dyDescent="0.25">
      <c r="B12" s="156">
        <f>IF('Parade Entries'!$G12="Marching Band",'Parade Entries'!B12,0)</f>
        <v>0</v>
      </c>
      <c r="C12" s="233">
        <f>IF('Parade Entries'!$G12="Marching Band",'Parade Entries'!E12,0)</f>
        <v>0</v>
      </c>
      <c r="D12" s="269">
        <f>IF('Parade Entries'!$G12="Marching Band",'Parade Entries'!F12,0)</f>
        <v>0</v>
      </c>
      <c r="E12" s="156">
        <f>IF('Parade Entries'!$G12="Marching Band",'Parade Entries'!G12,0)</f>
        <v>0</v>
      </c>
      <c r="F12" s="156">
        <f>IF('Parade Entries'!$G12="Marching Band",'Parade Entries'!H12,0)</f>
        <v>0</v>
      </c>
      <c r="G12" s="156">
        <f>IF('Parade Entries'!$G12="Marching Band",'Parade Entries'!I12,0)</f>
        <v>0</v>
      </c>
      <c r="H12" s="156">
        <f>IF('Parade Entries'!$G12="Marching Band",'Parade Entries'!J12,0)</f>
        <v>0</v>
      </c>
      <c r="I12" s="268">
        <f>IF('Parade Entries'!$G12="Marching Band",'Parade Entries'!K12,0)</f>
        <v>0</v>
      </c>
      <c r="J12" s="156">
        <f>IF('Parade Entries'!$G12="Marching Band",'Parade Entries'!L12,0)</f>
        <v>0</v>
      </c>
      <c r="K12" s="156">
        <f>IF('Parade Entries'!$G12="Marching Band",'Parade Entries'!M12,0)</f>
        <v>0</v>
      </c>
      <c r="L12" s="156">
        <f>IF('Parade Entries'!$G12="Marching Band",'Parade Entries'!N12,0)</f>
        <v>0</v>
      </c>
      <c r="M12" s="156">
        <f>IF('Parade Entries'!$G12="Marching Band",'Parade Entries'!O12,0)</f>
        <v>0</v>
      </c>
      <c r="N12" s="156">
        <f>IF('Parade Entries'!$G12="Marching Band",'Parade Entries'!P12,0)</f>
        <v>0</v>
      </c>
      <c r="O12" s="156">
        <f>IF('Parade Entries'!$G12="Marching Band",'Parade Entries'!Q12,0)</f>
        <v>0</v>
      </c>
      <c r="P12" s="156">
        <f>IF('Parade Entries'!$G12="Marching Band",'Parade Entries'!R12,0)</f>
        <v>0</v>
      </c>
      <c r="Q12" s="156">
        <f>IF('Parade Entries'!$G12="Marching Band",'Parade Entries'!S12,0)</f>
        <v>0</v>
      </c>
      <c r="R12" s="156">
        <f>IF('Parade Entries'!$G12="Marching Band",'Parade Entries'!T12,0)</f>
        <v>0</v>
      </c>
      <c r="S12" s="271">
        <f>IF('Parade Entries'!$G12="Marching Band",'Parade Entries'!U12,0)</f>
        <v>0</v>
      </c>
      <c r="T12" s="271">
        <f>IF('Parade Entries'!$G12="Marching Band",'Parade Entries'!W12,0)</f>
        <v>0</v>
      </c>
      <c r="U12" s="271">
        <f>IF('Parade Entries'!$G12="Marching Band",'Parade Entries'!X12,0)</f>
        <v>0</v>
      </c>
      <c r="V12" s="271">
        <f>IF('Parade Entries'!$G12="Marching Band",'Parade Entries'!V12,0)</f>
        <v>0</v>
      </c>
      <c r="W12" s="272">
        <f>IF('Parade Entries'!$G12="Marching Band",'Parade Entries'!Y12,0)</f>
        <v>0</v>
      </c>
      <c r="X12" s="271">
        <f>IF('Parade Entries'!$G12="Marching Band",'Parade Entries'!Z12,0)</f>
        <v>0</v>
      </c>
      <c r="Y12" s="272">
        <f>IF('Parade Entries'!$G12="Marching Band",'Parade Entries'!AA12,0)</f>
        <v>0</v>
      </c>
      <c r="Z12" s="271">
        <f>IF('Parade Entries'!$G12="Marching Band",'Parade Entries'!AB12,0)</f>
        <v>0</v>
      </c>
      <c r="AA12" s="272">
        <f>IF('Parade Entries'!$G12="Marching Band",'Parade Entries'!AC12,0)</f>
        <v>0</v>
      </c>
      <c r="AB12" s="156">
        <f>IF('Parade Entries'!$G12="Marching Band",'Parade Entries'!AD12,0)</f>
        <v>0</v>
      </c>
      <c r="AC12" s="156">
        <f>IF('Parade Entries'!$G12="Marching Band",'Parade Entries'!AE12,0)</f>
        <v>0</v>
      </c>
      <c r="AD12" s="156">
        <f>IF('Parade Entries'!$G12="Marching Band",'Parade Entries'!AF12,0)</f>
        <v>0</v>
      </c>
    </row>
    <row r="13" spans="1:30" ht="18" x14ac:dyDescent="0.25">
      <c r="B13" s="156">
        <f>IF('Parade Entries'!$G13="Marching Band",'Parade Entries'!B13,0)</f>
        <v>0</v>
      </c>
      <c r="C13" s="233">
        <f>IF('Parade Entries'!$G13="Marching Band",'Parade Entries'!E13,0)</f>
        <v>0</v>
      </c>
      <c r="D13" s="269">
        <f>IF('Parade Entries'!$G13="Marching Band",'Parade Entries'!F13,0)</f>
        <v>0</v>
      </c>
      <c r="E13" s="156">
        <f>IF('Parade Entries'!$G13="Marching Band",'Parade Entries'!G13,0)</f>
        <v>0</v>
      </c>
      <c r="F13" s="156">
        <f>IF('Parade Entries'!$G13="Marching Band",'Parade Entries'!H13,0)</f>
        <v>0</v>
      </c>
      <c r="G13" s="156">
        <f>IF('Parade Entries'!$G13="Marching Band",'Parade Entries'!I13,0)</f>
        <v>0</v>
      </c>
      <c r="H13" s="156">
        <f>IF('Parade Entries'!$G13="Marching Band",'Parade Entries'!J13,0)</f>
        <v>0</v>
      </c>
      <c r="I13" s="268">
        <f>IF('Parade Entries'!$G13="Marching Band",'Parade Entries'!K13,0)</f>
        <v>0</v>
      </c>
      <c r="J13" s="156">
        <f>IF('Parade Entries'!$G13="Marching Band",'Parade Entries'!L13,0)</f>
        <v>0</v>
      </c>
      <c r="K13" s="156">
        <f>IF('Parade Entries'!$G13="Marching Band",'Parade Entries'!M13,0)</f>
        <v>0</v>
      </c>
      <c r="L13" s="156">
        <f>IF('Parade Entries'!$G13="Marching Band",'Parade Entries'!N13,0)</f>
        <v>0</v>
      </c>
      <c r="M13" s="156">
        <f>IF('Parade Entries'!$G13="Marching Band",'Parade Entries'!O13,0)</f>
        <v>0</v>
      </c>
      <c r="N13" s="156">
        <f>IF('Parade Entries'!$G13="Marching Band",'Parade Entries'!P13,0)</f>
        <v>0</v>
      </c>
      <c r="O13" s="156">
        <f>IF('Parade Entries'!$G13="Marching Band",'Parade Entries'!Q13,0)</f>
        <v>0</v>
      </c>
      <c r="P13" s="156">
        <f>IF('Parade Entries'!$G13="Marching Band",'Parade Entries'!R13,0)</f>
        <v>0</v>
      </c>
      <c r="Q13" s="156">
        <f>IF('Parade Entries'!$G13="Marching Band",'Parade Entries'!S13,0)</f>
        <v>0</v>
      </c>
      <c r="R13" s="156">
        <f>IF('Parade Entries'!$G13="Marching Band",'Parade Entries'!T13,0)</f>
        <v>0</v>
      </c>
      <c r="S13" s="271">
        <f>IF('Parade Entries'!$G13="Marching Band",'Parade Entries'!U13,0)</f>
        <v>0</v>
      </c>
      <c r="T13" s="271">
        <f>IF('Parade Entries'!$G13="Marching Band",'Parade Entries'!W13,0)</f>
        <v>0</v>
      </c>
      <c r="U13" s="271">
        <f>IF('Parade Entries'!$G13="Marching Band",'Parade Entries'!X13,0)</f>
        <v>0</v>
      </c>
      <c r="V13" s="271">
        <f>IF('Parade Entries'!$G13="Marching Band",'Parade Entries'!V13,0)</f>
        <v>0</v>
      </c>
      <c r="W13" s="272">
        <f>IF('Parade Entries'!$G13="Marching Band",'Parade Entries'!Y13,0)</f>
        <v>0</v>
      </c>
      <c r="X13" s="271">
        <f>IF('Parade Entries'!$G13="Marching Band",'Parade Entries'!Z13,0)</f>
        <v>0</v>
      </c>
      <c r="Y13" s="272">
        <f>IF('Parade Entries'!$G13="Marching Band",'Parade Entries'!AA13,0)</f>
        <v>0</v>
      </c>
      <c r="Z13" s="271">
        <f>IF('Parade Entries'!$G13="Marching Band",'Parade Entries'!AB13,0)</f>
        <v>0</v>
      </c>
      <c r="AA13" s="272">
        <f>IF('Parade Entries'!$G13="Marching Band",'Parade Entries'!AC13,0)</f>
        <v>0</v>
      </c>
      <c r="AB13" s="156">
        <f>IF('Parade Entries'!$G13="Marching Band",'Parade Entries'!AD13,0)</f>
        <v>0</v>
      </c>
      <c r="AC13" s="156">
        <f>IF('Parade Entries'!$G13="Marching Band",'Parade Entries'!AE13,0)</f>
        <v>0</v>
      </c>
      <c r="AD13" s="156">
        <f>IF('Parade Entries'!$G13="Marching Band",'Parade Entries'!AF13,0)</f>
        <v>0</v>
      </c>
    </row>
    <row r="14" spans="1:30" ht="18" x14ac:dyDescent="0.25">
      <c r="B14" s="156">
        <f>IF('Parade Entries'!$G14="Marching Band",'Parade Entries'!B14,0)</f>
        <v>0</v>
      </c>
      <c r="C14" s="233">
        <f>IF('Parade Entries'!$G14="Marching Band",'Parade Entries'!E14,0)</f>
        <v>0</v>
      </c>
      <c r="D14" s="269">
        <f>IF('Parade Entries'!$G14="Marching Band",'Parade Entries'!F14,0)</f>
        <v>0</v>
      </c>
      <c r="E14" s="156">
        <f>IF('Parade Entries'!$G14="Marching Band",'Parade Entries'!G14,0)</f>
        <v>0</v>
      </c>
      <c r="F14" s="156">
        <f>IF('Parade Entries'!$G14="Marching Band",'Parade Entries'!H14,0)</f>
        <v>0</v>
      </c>
      <c r="G14" s="156">
        <f>IF('Parade Entries'!$G14="Marching Band",'Parade Entries'!I14,0)</f>
        <v>0</v>
      </c>
      <c r="H14" s="156">
        <f>IF('Parade Entries'!$G14="Marching Band",'Parade Entries'!J14,0)</f>
        <v>0</v>
      </c>
      <c r="I14" s="268">
        <f>IF('Parade Entries'!$G14="Marching Band",'Parade Entries'!K14,0)</f>
        <v>0</v>
      </c>
      <c r="J14" s="156">
        <f>IF('Parade Entries'!$G14="Marching Band",'Parade Entries'!L14,0)</f>
        <v>0</v>
      </c>
      <c r="K14" s="156">
        <f>IF('Parade Entries'!$G14="Marching Band",'Parade Entries'!M14,0)</f>
        <v>0</v>
      </c>
      <c r="L14" s="156">
        <f>IF('Parade Entries'!$G14="Marching Band",'Parade Entries'!N14,0)</f>
        <v>0</v>
      </c>
      <c r="M14" s="156">
        <f>IF('Parade Entries'!$G14="Marching Band",'Parade Entries'!O14,0)</f>
        <v>0</v>
      </c>
      <c r="N14" s="156">
        <f>IF('Parade Entries'!$G14="Marching Band",'Parade Entries'!P14,0)</f>
        <v>0</v>
      </c>
      <c r="O14" s="156">
        <f>IF('Parade Entries'!$G14="Marching Band",'Parade Entries'!Q14,0)</f>
        <v>0</v>
      </c>
      <c r="P14" s="156">
        <f>IF('Parade Entries'!$G14="Marching Band",'Parade Entries'!R14,0)</f>
        <v>0</v>
      </c>
      <c r="Q14" s="156">
        <f>IF('Parade Entries'!$G14="Marching Band",'Parade Entries'!S14,0)</f>
        <v>0</v>
      </c>
      <c r="R14" s="156">
        <f>IF('Parade Entries'!$G14="Marching Band",'Parade Entries'!T14,0)</f>
        <v>0</v>
      </c>
      <c r="S14" s="271">
        <f>IF('Parade Entries'!$G14="Marching Band",'Parade Entries'!U14,0)</f>
        <v>0</v>
      </c>
      <c r="T14" s="271">
        <f>IF('Parade Entries'!$G14="Marching Band",'Parade Entries'!W14,0)</f>
        <v>0</v>
      </c>
      <c r="U14" s="271">
        <f>IF('Parade Entries'!$G14="Marching Band",'Parade Entries'!X14,0)</f>
        <v>0</v>
      </c>
      <c r="V14" s="271">
        <f>IF('Parade Entries'!$G14="Marching Band",'Parade Entries'!V14,0)</f>
        <v>0</v>
      </c>
      <c r="W14" s="272">
        <f>IF('Parade Entries'!$G14="Marching Band",'Parade Entries'!Y14,0)</f>
        <v>0</v>
      </c>
      <c r="X14" s="271">
        <f>IF('Parade Entries'!$G14="Marching Band",'Parade Entries'!Z14,0)</f>
        <v>0</v>
      </c>
      <c r="Y14" s="272">
        <f>IF('Parade Entries'!$G14="Marching Band",'Parade Entries'!AA14,0)</f>
        <v>0</v>
      </c>
      <c r="Z14" s="271">
        <f>IF('Parade Entries'!$G14="Marching Band",'Parade Entries'!AB14,0)</f>
        <v>0</v>
      </c>
      <c r="AA14" s="272">
        <f>IF('Parade Entries'!$G14="Marching Band",'Parade Entries'!AC14,0)</f>
        <v>0</v>
      </c>
      <c r="AB14" s="156">
        <f>IF('Parade Entries'!$G14="Marching Band",'Parade Entries'!AD14,0)</f>
        <v>0</v>
      </c>
      <c r="AC14" s="156">
        <f>IF('Parade Entries'!$G14="Marching Band",'Parade Entries'!AE14,0)</f>
        <v>0</v>
      </c>
      <c r="AD14" s="156">
        <f>IF('Parade Entries'!$G14="Marching Band",'Parade Entries'!AF14,0)</f>
        <v>0</v>
      </c>
    </row>
    <row r="15" spans="1:30" ht="18" x14ac:dyDescent="0.25">
      <c r="B15" s="156">
        <f>IF('Parade Entries'!$G15="Marching Band",'Parade Entries'!B15,0)</f>
        <v>0</v>
      </c>
      <c r="C15" s="233">
        <f>IF('Parade Entries'!$G15="Marching Band",'Parade Entries'!E15,0)</f>
        <v>0</v>
      </c>
      <c r="D15" s="269">
        <f>IF('Parade Entries'!$G15="Marching Band",'Parade Entries'!F15,0)</f>
        <v>0</v>
      </c>
      <c r="E15" s="156">
        <f>IF('Parade Entries'!$G15="Marching Band",'Parade Entries'!G15,0)</f>
        <v>0</v>
      </c>
      <c r="F15" s="156">
        <f>IF('Parade Entries'!$G15="Marching Band",'Parade Entries'!H15,0)</f>
        <v>0</v>
      </c>
      <c r="G15" s="156">
        <f>IF('Parade Entries'!$G15="Marching Band",'Parade Entries'!I15,0)</f>
        <v>0</v>
      </c>
      <c r="H15" s="156">
        <f>IF('Parade Entries'!$G15="Marching Band",'Parade Entries'!J15,0)</f>
        <v>0</v>
      </c>
      <c r="I15" s="268">
        <f>IF('Parade Entries'!$G15="Marching Band",'Parade Entries'!K15,0)</f>
        <v>0</v>
      </c>
      <c r="J15" s="156">
        <f>IF('Parade Entries'!$G15="Marching Band",'Parade Entries'!L15,0)</f>
        <v>0</v>
      </c>
      <c r="K15" s="156">
        <f>IF('Parade Entries'!$G15="Marching Band",'Parade Entries'!M15,0)</f>
        <v>0</v>
      </c>
      <c r="L15" s="156">
        <f>IF('Parade Entries'!$G15="Marching Band",'Parade Entries'!N15,0)</f>
        <v>0</v>
      </c>
      <c r="M15" s="156">
        <f>IF('Parade Entries'!$G15="Marching Band",'Parade Entries'!O15,0)</f>
        <v>0</v>
      </c>
      <c r="N15" s="156">
        <f>IF('Parade Entries'!$G15="Marching Band",'Parade Entries'!P15,0)</f>
        <v>0</v>
      </c>
      <c r="O15" s="156">
        <f>IF('Parade Entries'!$G15="Marching Band",'Parade Entries'!Q15,0)</f>
        <v>0</v>
      </c>
      <c r="P15" s="156">
        <f>IF('Parade Entries'!$G15="Marching Band",'Parade Entries'!R15,0)</f>
        <v>0</v>
      </c>
      <c r="Q15" s="156">
        <f>IF('Parade Entries'!$G15="Marching Band",'Parade Entries'!S15,0)</f>
        <v>0</v>
      </c>
      <c r="R15" s="156">
        <f>IF('Parade Entries'!$G15="Marching Band",'Parade Entries'!T15,0)</f>
        <v>0</v>
      </c>
      <c r="S15" s="271">
        <f>IF('Parade Entries'!$G15="Marching Band",'Parade Entries'!U15,0)</f>
        <v>0</v>
      </c>
      <c r="T15" s="271">
        <f>IF('Parade Entries'!$G15="Marching Band",'Parade Entries'!W15,0)</f>
        <v>0</v>
      </c>
      <c r="U15" s="271">
        <f>IF('Parade Entries'!$G15="Marching Band",'Parade Entries'!X15,0)</f>
        <v>0</v>
      </c>
      <c r="V15" s="271">
        <f>IF('Parade Entries'!$G15="Marching Band",'Parade Entries'!V15,0)</f>
        <v>0</v>
      </c>
      <c r="W15" s="272">
        <f>IF('Parade Entries'!$G15="Marching Band",'Parade Entries'!Y15,0)</f>
        <v>0</v>
      </c>
      <c r="X15" s="271">
        <f>IF('Parade Entries'!$G15="Marching Band",'Parade Entries'!Z15,0)</f>
        <v>0</v>
      </c>
      <c r="Y15" s="272">
        <f>IF('Parade Entries'!$G15="Marching Band",'Parade Entries'!AA15,0)</f>
        <v>0</v>
      </c>
      <c r="Z15" s="271">
        <f>IF('Parade Entries'!$G15="Marching Band",'Parade Entries'!AB15,0)</f>
        <v>0</v>
      </c>
      <c r="AA15" s="272">
        <f>IF('Parade Entries'!$G15="Marching Band",'Parade Entries'!AC15,0)</f>
        <v>0</v>
      </c>
      <c r="AB15" s="156">
        <f>IF('Parade Entries'!$G15="Marching Band",'Parade Entries'!AD15,0)</f>
        <v>0</v>
      </c>
      <c r="AC15" s="156">
        <f>IF('Parade Entries'!$G15="Marching Band",'Parade Entries'!AE15,0)</f>
        <v>0</v>
      </c>
      <c r="AD15" s="156">
        <f>IF('Parade Entries'!$G15="Marching Band",'Parade Entries'!AF15,0)</f>
        <v>0</v>
      </c>
    </row>
    <row r="16" spans="1:30" ht="18" x14ac:dyDescent="0.25">
      <c r="B16" s="156">
        <f>IF('Parade Entries'!$G16="Marching Band",'Parade Entries'!B16,0)</f>
        <v>0</v>
      </c>
      <c r="C16" s="233">
        <f>IF('Parade Entries'!$G16="Marching Band",'Parade Entries'!E16,0)</f>
        <v>0</v>
      </c>
      <c r="D16" s="269">
        <f>IF('Parade Entries'!$G16="Marching Band",'Parade Entries'!F16,0)</f>
        <v>0</v>
      </c>
      <c r="E16" s="156">
        <f>IF('Parade Entries'!$G16="Marching Band",'Parade Entries'!G16,0)</f>
        <v>0</v>
      </c>
      <c r="F16" s="156">
        <f>IF('Parade Entries'!$G16="Marching Band",'Parade Entries'!H16,0)</f>
        <v>0</v>
      </c>
      <c r="G16" s="156">
        <f>IF('Parade Entries'!$G16="Marching Band",'Parade Entries'!I16,0)</f>
        <v>0</v>
      </c>
      <c r="H16" s="156">
        <f>IF('Parade Entries'!$G16="Marching Band",'Parade Entries'!J16,0)</f>
        <v>0</v>
      </c>
      <c r="I16" s="268">
        <f>IF('Parade Entries'!$G16="Marching Band",'Parade Entries'!K16,0)</f>
        <v>0</v>
      </c>
      <c r="J16" s="156">
        <f>IF('Parade Entries'!$G16="Marching Band",'Parade Entries'!L16,0)</f>
        <v>0</v>
      </c>
      <c r="K16" s="156">
        <f>IF('Parade Entries'!$G16="Marching Band",'Parade Entries'!M16,0)</f>
        <v>0</v>
      </c>
      <c r="L16" s="156">
        <f>IF('Parade Entries'!$G16="Marching Band",'Parade Entries'!N16,0)</f>
        <v>0</v>
      </c>
      <c r="M16" s="156">
        <f>IF('Parade Entries'!$G16="Marching Band",'Parade Entries'!O16,0)</f>
        <v>0</v>
      </c>
      <c r="N16" s="156">
        <f>IF('Parade Entries'!$G16="Marching Band",'Parade Entries'!P16,0)</f>
        <v>0</v>
      </c>
      <c r="O16" s="156">
        <f>IF('Parade Entries'!$G16="Marching Band",'Parade Entries'!Q16,0)</f>
        <v>0</v>
      </c>
      <c r="P16" s="156">
        <f>IF('Parade Entries'!$G16="Marching Band",'Parade Entries'!R16,0)</f>
        <v>0</v>
      </c>
      <c r="Q16" s="156">
        <f>IF('Parade Entries'!$G16="Marching Band",'Parade Entries'!S16,0)</f>
        <v>0</v>
      </c>
      <c r="R16" s="156">
        <f>IF('Parade Entries'!$G16="Marching Band",'Parade Entries'!T16,0)</f>
        <v>0</v>
      </c>
      <c r="S16" s="271">
        <f>IF('Parade Entries'!$G16="Marching Band",'Parade Entries'!U16,0)</f>
        <v>0</v>
      </c>
      <c r="T16" s="271">
        <f>IF('Parade Entries'!$G16="Marching Band",'Parade Entries'!W16,0)</f>
        <v>0</v>
      </c>
      <c r="U16" s="271">
        <f>IF('Parade Entries'!$G16="Marching Band",'Parade Entries'!X16,0)</f>
        <v>0</v>
      </c>
      <c r="V16" s="271">
        <f>IF('Parade Entries'!$G16="Marching Band",'Parade Entries'!V16,0)</f>
        <v>0</v>
      </c>
      <c r="W16" s="272">
        <f>IF('Parade Entries'!$G16="Marching Band",'Parade Entries'!Y16,0)</f>
        <v>0</v>
      </c>
      <c r="X16" s="271">
        <f>IF('Parade Entries'!$G16="Marching Band",'Parade Entries'!Z16,0)</f>
        <v>0</v>
      </c>
      <c r="Y16" s="272">
        <f>IF('Parade Entries'!$G16="Marching Band",'Parade Entries'!AA16,0)</f>
        <v>0</v>
      </c>
      <c r="Z16" s="271">
        <f>IF('Parade Entries'!$G16="Marching Band",'Parade Entries'!AB16,0)</f>
        <v>0</v>
      </c>
      <c r="AA16" s="272">
        <f>IF('Parade Entries'!$G16="Marching Band",'Parade Entries'!AC16,0)</f>
        <v>0</v>
      </c>
      <c r="AB16" s="156">
        <f>IF('Parade Entries'!$G16="Marching Band",'Parade Entries'!AD16,0)</f>
        <v>0</v>
      </c>
      <c r="AC16" s="156">
        <f>IF('Parade Entries'!$G16="Marching Band",'Parade Entries'!AE16,0)</f>
        <v>0</v>
      </c>
      <c r="AD16" s="156">
        <f>IF('Parade Entries'!$G16="Marching Band",'Parade Entries'!AF16,0)</f>
        <v>0</v>
      </c>
    </row>
    <row r="17" spans="2:30" ht="18" x14ac:dyDescent="0.25">
      <c r="B17" s="156">
        <f>IF('Parade Entries'!$G17="Marching Band",'Parade Entries'!B17,0)</f>
        <v>0</v>
      </c>
      <c r="C17" s="233">
        <f>IF('Parade Entries'!$G17="Marching Band",'Parade Entries'!E17,0)</f>
        <v>0</v>
      </c>
      <c r="D17" s="269">
        <f>IF('Parade Entries'!$G17="Marching Band",'Parade Entries'!F17,0)</f>
        <v>0</v>
      </c>
      <c r="E17" s="156">
        <f>IF('Parade Entries'!$G17="Marching Band",'Parade Entries'!G17,0)</f>
        <v>0</v>
      </c>
      <c r="F17" s="156">
        <f>IF('Parade Entries'!$G17="Marching Band",'Parade Entries'!H17,0)</f>
        <v>0</v>
      </c>
      <c r="G17" s="156">
        <f>IF('Parade Entries'!$G17="Marching Band",'Parade Entries'!I17,0)</f>
        <v>0</v>
      </c>
      <c r="H17" s="156">
        <f>IF('Parade Entries'!$G17="Marching Band",'Parade Entries'!J17,0)</f>
        <v>0</v>
      </c>
      <c r="I17" s="268">
        <f>IF('Parade Entries'!$G17="Marching Band",'Parade Entries'!K17,0)</f>
        <v>0</v>
      </c>
      <c r="J17" s="156">
        <f>IF('Parade Entries'!$G17="Marching Band",'Parade Entries'!L17,0)</f>
        <v>0</v>
      </c>
      <c r="K17" s="156">
        <f>IF('Parade Entries'!$G17="Marching Band",'Parade Entries'!M17,0)</f>
        <v>0</v>
      </c>
      <c r="L17" s="156">
        <f>IF('Parade Entries'!$G17="Marching Band",'Parade Entries'!N17,0)</f>
        <v>0</v>
      </c>
      <c r="M17" s="156">
        <f>IF('Parade Entries'!$G17="Marching Band",'Parade Entries'!O17,0)</f>
        <v>0</v>
      </c>
      <c r="N17" s="156">
        <f>IF('Parade Entries'!$G17="Marching Band",'Parade Entries'!P17,0)</f>
        <v>0</v>
      </c>
      <c r="O17" s="156">
        <f>IF('Parade Entries'!$G17="Marching Band",'Parade Entries'!Q17,0)</f>
        <v>0</v>
      </c>
      <c r="P17" s="156">
        <f>IF('Parade Entries'!$G17="Marching Band",'Parade Entries'!R17,0)</f>
        <v>0</v>
      </c>
      <c r="Q17" s="156">
        <f>IF('Parade Entries'!$G17="Marching Band",'Parade Entries'!S17,0)</f>
        <v>0</v>
      </c>
      <c r="R17" s="156">
        <f>IF('Parade Entries'!$G17="Marching Band",'Parade Entries'!T17,0)</f>
        <v>0</v>
      </c>
      <c r="S17" s="271">
        <f>IF('Parade Entries'!$G17="Marching Band",'Parade Entries'!U17,0)</f>
        <v>0</v>
      </c>
      <c r="T17" s="271">
        <f>IF('Parade Entries'!$G17="Marching Band",'Parade Entries'!W17,0)</f>
        <v>0</v>
      </c>
      <c r="U17" s="271">
        <f>IF('Parade Entries'!$G17="Marching Band",'Parade Entries'!X17,0)</f>
        <v>0</v>
      </c>
      <c r="V17" s="271">
        <f>IF('Parade Entries'!$G17="Marching Band",'Parade Entries'!V17,0)</f>
        <v>0</v>
      </c>
      <c r="W17" s="272">
        <f>IF('Parade Entries'!$G17="Marching Band",'Parade Entries'!Y17,0)</f>
        <v>0</v>
      </c>
      <c r="X17" s="271">
        <f>IF('Parade Entries'!$G17="Marching Band",'Parade Entries'!Z17,0)</f>
        <v>0</v>
      </c>
      <c r="Y17" s="272">
        <f>IF('Parade Entries'!$G17="Marching Band",'Parade Entries'!AA17,0)</f>
        <v>0</v>
      </c>
      <c r="Z17" s="271">
        <f>IF('Parade Entries'!$G17="Marching Band",'Parade Entries'!AB17,0)</f>
        <v>0</v>
      </c>
      <c r="AA17" s="272">
        <f>IF('Parade Entries'!$G17="Marching Band",'Parade Entries'!AC17,0)</f>
        <v>0</v>
      </c>
      <c r="AB17" s="156">
        <f>IF('Parade Entries'!$G17="Marching Band",'Parade Entries'!AD17,0)</f>
        <v>0</v>
      </c>
      <c r="AC17" s="156">
        <f>IF('Parade Entries'!$G17="Marching Band",'Parade Entries'!AE17,0)</f>
        <v>0</v>
      </c>
      <c r="AD17" s="156">
        <f>IF('Parade Entries'!$G17="Marching Band",'Parade Entries'!AF17,0)</f>
        <v>0</v>
      </c>
    </row>
    <row r="18" spans="2:30" ht="18" x14ac:dyDescent="0.25">
      <c r="B18" s="156">
        <f>IF('Parade Entries'!$G18="Marching Band",'Parade Entries'!B18,0)</f>
        <v>0</v>
      </c>
      <c r="C18" s="233">
        <f>IF('Parade Entries'!$G18="Marching Band",'Parade Entries'!E18,0)</f>
        <v>0</v>
      </c>
      <c r="D18" s="269">
        <f>IF('Parade Entries'!$G18="Marching Band",'Parade Entries'!F18,0)</f>
        <v>0</v>
      </c>
      <c r="E18" s="156">
        <f>IF('Parade Entries'!$G18="Marching Band",'Parade Entries'!G18,0)</f>
        <v>0</v>
      </c>
      <c r="F18" s="156">
        <f>IF('Parade Entries'!$G18="Marching Band",'Parade Entries'!H18,0)</f>
        <v>0</v>
      </c>
      <c r="G18" s="156">
        <f>IF('Parade Entries'!$G18="Marching Band",'Parade Entries'!I18,0)</f>
        <v>0</v>
      </c>
      <c r="H18" s="156">
        <f>IF('Parade Entries'!$G18="Marching Band",'Parade Entries'!J18,0)</f>
        <v>0</v>
      </c>
      <c r="I18" s="268">
        <f>IF('Parade Entries'!$G18="Marching Band",'Parade Entries'!K18,0)</f>
        <v>0</v>
      </c>
      <c r="J18" s="156">
        <f>IF('Parade Entries'!$G18="Marching Band",'Parade Entries'!L18,0)</f>
        <v>0</v>
      </c>
      <c r="K18" s="156">
        <f>IF('Parade Entries'!$G18="Marching Band",'Parade Entries'!M18,0)</f>
        <v>0</v>
      </c>
      <c r="L18" s="156">
        <f>IF('Parade Entries'!$G18="Marching Band",'Parade Entries'!N18,0)</f>
        <v>0</v>
      </c>
      <c r="M18" s="156">
        <f>IF('Parade Entries'!$G18="Marching Band",'Parade Entries'!O18,0)</f>
        <v>0</v>
      </c>
      <c r="N18" s="156">
        <f>IF('Parade Entries'!$G18="Marching Band",'Parade Entries'!P18,0)</f>
        <v>0</v>
      </c>
      <c r="O18" s="156">
        <f>IF('Parade Entries'!$G18="Marching Band",'Parade Entries'!Q18,0)</f>
        <v>0</v>
      </c>
      <c r="P18" s="156">
        <f>IF('Parade Entries'!$G18="Marching Band",'Parade Entries'!R18,0)</f>
        <v>0</v>
      </c>
      <c r="Q18" s="156">
        <f>IF('Parade Entries'!$G18="Marching Band",'Parade Entries'!S18,0)</f>
        <v>0</v>
      </c>
      <c r="R18" s="156">
        <f>IF('Parade Entries'!$G18="Marching Band",'Parade Entries'!T18,0)</f>
        <v>0</v>
      </c>
      <c r="S18" s="271">
        <f>IF('Parade Entries'!$G18="Marching Band",'Parade Entries'!U18,0)</f>
        <v>0</v>
      </c>
      <c r="T18" s="271">
        <f>IF('Parade Entries'!$G18="Marching Band",'Parade Entries'!W18,0)</f>
        <v>0</v>
      </c>
      <c r="U18" s="271">
        <f>IF('Parade Entries'!$G18="Marching Band",'Parade Entries'!X18,0)</f>
        <v>0</v>
      </c>
      <c r="V18" s="271">
        <f>IF('Parade Entries'!$G18="Marching Band",'Parade Entries'!V18,0)</f>
        <v>0</v>
      </c>
      <c r="W18" s="272">
        <f>IF('Parade Entries'!$G18="Marching Band",'Parade Entries'!Y18,0)</f>
        <v>0</v>
      </c>
      <c r="X18" s="271">
        <f>IF('Parade Entries'!$G18="Marching Band",'Parade Entries'!Z18,0)</f>
        <v>0</v>
      </c>
      <c r="Y18" s="272">
        <f>IF('Parade Entries'!$G18="Marching Band",'Parade Entries'!AA18,0)</f>
        <v>0</v>
      </c>
      <c r="Z18" s="271">
        <f>IF('Parade Entries'!$G18="Marching Band",'Parade Entries'!AB18,0)</f>
        <v>0</v>
      </c>
      <c r="AA18" s="272">
        <f>IF('Parade Entries'!$G18="Marching Band",'Parade Entries'!AC18,0)</f>
        <v>0</v>
      </c>
      <c r="AB18" s="156">
        <f>IF('Parade Entries'!$G18="Marching Band",'Parade Entries'!AD18,0)</f>
        <v>0</v>
      </c>
      <c r="AC18" s="156">
        <f>IF('Parade Entries'!$G18="Marching Band",'Parade Entries'!AE18,0)</f>
        <v>0</v>
      </c>
      <c r="AD18" s="156">
        <f>IF('Parade Entries'!$G18="Marching Band",'Parade Entries'!AF18,0)</f>
        <v>0</v>
      </c>
    </row>
    <row r="19" spans="2:30" ht="18" x14ac:dyDescent="0.25">
      <c r="B19" s="156">
        <f>IF('Parade Entries'!$G19="Marching Band",'Parade Entries'!B19,0)</f>
        <v>0</v>
      </c>
      <c r="C19" s="233">
        <f>IF('Parade Entries'!$G19="Marching Band",'Parade Entries'!E19,0)</f>
        <v>0</v>
      </c>
      <c r="D19" s="269">
        <f>IF('Parade Entries'!$G19="Marching Band",'Parade Entries'!F19,0)</f>
        <v>0</v>
      </c>
      <c r="E19" s="156">
        <f>IF('Parade Entries'!$G19="Marching Band",'Parade Entries'!G19,0)</f>
        <v>0</v>
      </c>
      <c r="F19" s="156">
        <f>IF('Parade Entries'!$G19="Marching Band",'Parade Entries'!H19,0)</f>
        <v>0</v>
      </c>
      <c r="G19" s="156">
        <f>IF('Parade Entries'!$G19="Marching Band",'Parade Entries'!I19,0)</f>
        <v>0</v>
      </c>
      <c r="H19" s="156">
        <f>IF('Parade Entries'!$G19="Marching Band",'Parade Entries'!J19,0)</f>
        <v>0</v>
      </c>
      <c r="I19" s="268">
        <f>IF('Parade Entries'!$G19="Marching Band",'Parade Entries'!K19,0)</f>
        <v>0</v>
      </c>
      <c r="J19" s="156">
        <f>IF('Parade Entries'!$G19="Marching Band",'Parade Entries'!L19,0)</f>
        <v>0</v>
      </c>
      <c r="K19" s="156">
        <f>IF('Parade Entries'!$G19="Marching Band",'Parade Entries'!M19,0)</f>
        <v>0</v>
      </c>
      <c r="L19" s="156">
        <f>IF('Parade Entries'!$G19="Marching Band",'Parade Entries'!N19,0)</f>
        <v>0</v>
      </c>
      <c r="M19" s="156">
        <f>IF('Parade Entries'!$G19="Marching Band",'Parade Entries'!O19,0)</f>
        <v>0</v>
      </c>
      <c r="N19" s="156">
        <f>IF('Parade Entries'!$G19="Marching Band",'Parade Entries'!P19,0)</f>
        <v>0</v>
      </c>
      <c r="O19" s="156">
        <f>IF('Parade Entries'!$G19="Marching Band",'Parade Entries'!Q19,0)</f>
        <v>0</v>
      </c>
      <c r="P19" s="156">
        <f>IF('Parade Entries'!$G19="Marching Band",'Parade Entries'!R19,0)</f>
        <v>0</v>
      </c>
      <c r="Q19" s="156">
        <f>IF('Parade Entries'!$G19="Marching Band",'Parade Entries'!S19,0)</f>
        <v>0</v>
      </c>
      <c r="R19" s="156">
        <f>IF('Parade Entries'!$G19="Marching Band",'Parade Entries'!T19,0)</f>
        <v>0</v>
      </c>
      <c r="S19" s="271">
        <f>IF('Parade Entries'!$G19="Marching Band",'Parade Entries'!U19,0)</f>
        <v>0</v>
      </c>
      <c r="T19" s="271">
        <f>IF('Parade Entries'!$G19="Marching Band",'Parade Entries'!W19,0)</f>
        <v>0</v>
      </c>
      <c r="U19" s="271">
        <f>IF('Parade Entries'!$G19="Marching Band",'Parade Entries'!X19,0)</f>
        <v>0</v>
      </c>
      <c r="V19" s="271">
        <f>IF('Parade Entries'!$G19="Marching Band",'Parade Entries'!V19,0)</f>
        <v>0</v>
      </c>
      <c r="W19" s="272">
        <f>IF('Parade Entries'!$G19="Marching Band",'Parade Entries'!Y19,0)</f>
        <v>0</v>
      </c>
      <c r="X19" s="271">
        <f>IF('Parade Entries'!$G19="Marching Band",'Parade Entries'!Z19,0)</f>
        <v>0</v>
      </c>
      <c r="Y19" s="272">
        <f>IF('Parade Entries'!$G19="Marching Band",'Parade Entries'!AA19,0)</f>
        <v>0</v>
      </c>
      <c r="Z19" s="271">
        <f>IF('Parade Entries'!$G19="Marching Band",'Parade Entries'!AB19,0)</f>
        <v>0</v>
      </c>
      <c r="AA19" s="272">
        <f>IF('Parade Entries'!$G19="Marching Band",'Parade Entries'!AC19,0)</f>
        <v>0</v>
      </c>
      <c r="AB19" s="156">
        <f>IF('Parade Entries'!$G19="Marching Band",'Parade Entries'!AD19,0)</f>
        <v>0</v>
      </c>
      <c r="AC19" s="156">
        <f>IF('Parade Entries'!$G19="Marching Band",'Parade Entries'!AE19,0)</f>
        <v>0</v>
      </c>
      <c r="AD19" s="156">
        <f>IF('Parade Entries'!$G19="Marching Band",'Parade Entries'!AF19,0)</f>
        <v>0</v>
      </c>
    </row>
    <row r="20" spans="2:30" ht="18" x14ac:dyDescent="0.25">
      <c r="B20" s="156">
        <f>IF('Parade Entries'!$G20="Marching Band",'Parade Entries'!B20,0)</f>
        <v>0</v>
      </c>
      <c r="C20" s="233">
        <f>IF('Parade Entries'!$G20="Marching Band",'Parade Entries'!E20,0)</f>
        <v>0</v>
      </c>
      <c r="D20" s="269">
        <f>IF('Parade Entries'!$G20="Marching Band",'Parade Entries'!F20,0)</f>
        <v>0</v>
      </c>
      <c r="E20" s="156">
        <f>IF('Parade Entries'!$G20="Marching Band",'Parade Entries'!G20,0)</f>
        <v>0</v>
      </c>
      <c r="F20" s="156">
        <f>IF('Parade Entries'!$G20="Marching Band",'Parade Entries'!H20,0)</f>
        <v>0</v>
      </c>
      <c r="G20" s="156">
        <f>IF('Parade Entries'!$G20="Marching Band",'Parade Entries'!I20,0)</f>
        <v>0</v>
      </c>
      <c r="H20" s="156">
        <f>IF('Parade Entries'!$G20="Marching Band",'Parade Entries'!J20,0)</f>
        <v>0</v>
      </c>
      <c r="I20" s="268">
        <f>IF('Parade Entries'!$G20="Marching Band",'Parade Entries'!K20,0)</f>
        <v>0</v>
      </c>
      <c r="J20" s="156">
        <f>IF('Parade Entries'!$G20="Marching Band",'Parade Entries'!L20,0)</f>
        <v>0</v>
      </c>
      <c r="K20" s="156">
        <f>IF('Parade Entries'!$G20="Marching Band",'Parade Entries'!M20,0)</f>
        <v>0</v>
      </c>
      <c r="L20" s="156">
        <f>IF('Parade Entries'!$G20="Marching Band",'Parade Entries'!N20,0)</f>
        <v>0</v>
      </c>
      <c r="M20" s="156">
        <f>IF('Parade Entries'!$G20="Marching Band",'Parade Entries'!O20,0)</f>
        <v>0</v>
      </c>
      <c r="N20" s="156">
        <f>IF('Parade Entries'!$G20="Marching Band",'Parade Entries'!P20,0)</f>
        <v>0</v>
      </c>
      <c r="O20" s="156">
        <f>IF('Parade Entries'!$G20="Marching Band",'Parade Entries'!Q20,0)</f>
        <v>0</v>
      </c>
      <c r="P20" s="156">
        <f>IF('Parade Entries'!$G20="Marching Band",'Parade Entries'!R20,0)</f>
        <v>0</v>
      </c>
      <c r="Q20" s="156">
        <f>IF('Parade Entries'!$G20="Marching Band",'Parade Entries'!S20,0)</f>
        <v>0</v>
      </c>
      <c r="R20" s="156">
        <f>IF('Parade Entries'!$G20="Marching Band",'Parade Entries'!T20,0)</f>
        <v>0</v>
      </c>
      <c r="S20" s="271">
        <f>IF('Parade Entries'!$G20="Marching Band",'Parade Entries'!U20,0)</f>
        <v>0</v>
      </c>
      <c r="T20" s="271">
        <f>IF('Parade Entries'!$G20="Marching Band",'Parade Entries'!W20,0)</f>
        <v>0</v>
      </c>
      <c r="U20" s="271">
        <f>IF('Parade Entries'!$G20="Marching Band",'Parade Entries'!X20,0)</f>
        <v>0</v>
      </c>
      <c r="V20" s="271">
        <f>IF('Parade Entries'!$G20="Marching Band",'Parade Entries'!V20,0)</f>
        <v>0</v>
      </c>
      <c r="W20" s="272">
        <f>IF('Parade Entries'!$G20="Marching Band",'Parade Entries'!Y20,0)</f>
        <v>0</v>
      </c>
      <c r="X20" s="271">
        <f>IF('Parade Entries'!$G20="Marching Band",'Parade Entries'!Z20,0)</f>
        <v>0</v>
      </c>
      <c r="Y20" s="272">
        <f>IF('Parade Entries'!$G20="Marching Band",'Parade Entries'!AA20,0)</f>
        <v>0</v>
      </c>
      <c r="Z20" s="271">
        <f>IF('Parade Entries'!$G20="Marching Band",'Parade Entries'!AB20,0)</f>
        <v>0</v>
      </c>
      <c r="AA20" s="272">
        <f>IF('Parade Entries'!$G20="Marching Band",'Parade Entries'!AC20,0)</f>
        <v>0</v>
      </c>
      <c r="AB20" s="156">
        <f>IF('Parade Entries'!$G20="Marching Band",'Parade Entries'!AD20,0)</f>
        <v>0</v>
      </c>
      <c r="AC20" s="156">
        <f>IF('Parade Entries'!$G20="Marching Band",'Parade Entries'!AE20,0)</f>
        <v>0</v>
      </c>
      <c r="AD20" s="156">
        <f>IF('Parade Entries'!$G20="Marching Band",'Parade Entries'!AF20,0)</f>
        <v>0</v>
      </c>
    </row>
    <row r="21" spans="2:30" ht="18" x14ac:dyDescent="0.25">
      <c r="B21" s="156">
        <f>IF('Parade Entries'!$G21="Marching Band",'Parade Entries'!B21,0)</f>
        <v>0</v>
      </c>
      <c r="C21" s="233">
        <f>IF('Parade Entries'!$G21="Marching Band",'Parade Entries'!E21,0)</f>
        <v>0</v>
      </c>
      <c r="D21" s="269">
        <f>IF('Parade Entries'!$G21="Marching Band",'Parade Entries'!F21,0)</f>
        <v>0</v>
      </c>
      <c r="E21" s="156">
        <f>IF('Parade Entries'!$G21="Marching Band",'Parade Entries'!G21,0)</f>
        <v>0</v>
      </c>
      <c r="F21" s="156">
        <f>IF('Parade Entries'!$G21="Marching Band",'Parade Entries'!H21,0)</f>
        <v>0</v>
      </c>
      <c r="G21" s="156">
        <f>IF('Parade Entries'!$G21="Marching Band",'Parade Entries'!I21,0)</f>
        <v>0</v>
      </c>
      <c r="H21" s="156">
        <f>IF('Parade Entries'!$G21="Marching Band",'Parade Entries'!J21,0)</f>
        <v>0</v>
      </c>
      <c r="I21" s="268">
        <f>IF('Parade Entries'!$G21="Marching Band",'Parade Entries'!K21,0)</f>
        <v>0</v>
      </c>
      <c r="J21" s="156">
        <f>IF('Parade Entries'!$G21="Marching Band",'Parade Entries'!L21,0)</f>
        <v>0</v>
      </c>
      <c r="K21" s="156">
        <f>IF('Parade Entries'!$G21="Marching Band",'Parade Entries'!M21,0)</f>
        <v>0</v>
      </c>
      <c r="L21" s="156">
        <f>IF('Parade Entries'!$G21="Marching Band",'Parade Entries'!N21,0)</f>
        <v>0</v>
      </c>
      <c r="M21" s="156">
        <f>IF('Parade Entries'!$G21="Marching Band",'Parade Entries'!O21,0)</f>
        <v>0</v>
      </c>
      <c r="N21" s="156">
        <f>IF('Parade Entries'!$G21="Marching Band",'Parade Entries'!P21,0)</f>
        <v>0</v>
      </c>
      <c r="O21" s="156">
        <f>IF('Parade Entries'!$G21="Marching Band",'Parade Entries'!Q21,0)</f>
        <v>0</v>
      </c>
      <c r="P21" s="156">
        <f>IF('Parade Entries'!$G21="Marching Band",'Parade Entries'!R21,0)</f>
        <v>0</v>
      </c>
      <c r="Q21" s="156">
        <f>IF('Parade Entries'!$G21="Marching Band",'Parade Entries'!S21,0)</f>
        <v>0</v>
      </c>
      <c r="R21" s="156">
        <f>IF('Parade Entries'!$G21="Marching Band",'Parade Entries'!T21,0)</f>
        <v>0</v>
      </c>
      <c r="S21" s="271">
        <f>IF('Parade Entries'!$G21="Marching Band",'Parade Entries'!U21,0)</f>
        <v>0</v>
      </c>
      <c r="T21" s="271">
        <f>IF('Parade Entries'!$G21="Marching Band",'Parade Entries'!W21,0)</f>
        <v>0</v>
      </c>
      <c r="U21" s="271">
        <f>IF('Parade Entries'!$G21="Marching Band",'Parade Entries'!X21,0)</f>
        <v>0</v>
      </c>
      <c r="V21" s="271">
        <f>IF('Parade Entries'!$G21="Marching Band",'Parade Entries'!V21,0)</f>
        <v>0</v>
      </c>
      <c r="W21" s="272">
        <f>IF('Parade Entries'!$G21="Marching Band",'Parade Entries'!Y21,0)</f>
        <v>0</v>
      </c>
      <c r="X21" s="271">
        <f>IF('Parade Entries'!$G21="Marching Band",'Parade Entries'!Z21,0)</f>
        <v>0</v>
      </c>
      <c r="Y21" s="272">
        <f>IF('Parade Entries'!$G21="Marching Band",'Parade Entries'!AA21,0)</f>
        <v>0</v>
      </c>
      <c r="Z21" s="271">
        <f>IF('Parade Entries'!$G21="Marching Band",'Parade Entries'!AB21,0)</f>
        <v>0</v>
      </c>
      <c r="AA21" s="272">
        <f>IF('Parade Entries'!$G21="Marching Band",'Parade Entries'!AC21,0)</f>
        <v>0</v>
      </c>
      <c r="AB21" s="156">
        <f>IF('Parade Entries'!$G21="Marching Band",'Parade Entries'!AD21,0)</f>
        <v>0</v>
      </c>
      <c r="AC21" s="156">
        <f>IF('Parade Entries'!$G21="Marching Band",'Parade Entries'!AE21,0)</f>
        <v>0</v>
      </c>
      <c r="AD21" s="156">
        <f>IF('Parade Entries'!$G21="Marching Band",'Parade Entries'!AF21,0)</f>
        <v>0</v>
      </c>
    </row>
    <row r="22" spans="2:30" ht="18" x14ac:dyDescent="0.25">
      <c r="B22" s="156">
        <f>IF('Parade Entries'!$G22="Marching Band",'Parade Entries'!B22,0)</f>
        <v>0</v>
      </c>
      <c r="C22" s="233">
        <f>IF('Parade Entries'!$G22="Marching Band",'Parade Entries'!E22,0)</f>
        <v>0</v>
      </c>
      <c r="D22" s="269">
        <f>IF('Parade Entries'!$G22="Marching Band",'Parade Entries'!F22,0)</f>
        <v>0</v>
      </c>
      <c r="E22" s="156">
        <f>IF('Parade Entries'!$G22="Marching Band",'Parade Entries'!G22,0)</f>
        <v>0</v>
      </c>
      <c r="F22" s="156">
        <f>IF('Parade Entries'!$G22="Marching Band",'Parade Entries'!H22,0)</f>
        <v>0</v>
      </c>
      <c r="G22" s="156">
        <f>IF('Parade Entries'!$G22="Marching Band",'Parade Entries'!I22,0)</f>
        <v>0</v>
      </c>
      <c r="H22" s="156">
        <f>IF('Parade Entries'!$G22="Marching Band",'Parade Entries'!J22,0)</f>
        <v>0</v>
      </c>
      <c r="I22" s="268">
        <f>IF('Parade Entries'!$G22="Marching Band",'Parade Entries'!K22,0)</f>
        <v>0</v>
      </c>
      <c r="J22" s="156">
        <f>IF('Parade Entries'!$G22="Marching Band",'Parade Entries'!L22,0)</f>
        <v>0</v>
      </c>
      <c r="K22" s="156">
        <f>IF('Parade Entries'!$G22="Marching Band",'Parade Entries'!M22,0)</f>
        <v>0</v>
      </c>
      <c r="L22" s="156">
        <f>IF('Parade Entries'!$G22="Marching Band",'Parade Entries'!N22,0)</f>
        <v>0</v>
      </c>
      <c r="M22" s="156">
        <f>IF('Parade Entries'!$G22="Marching Band",'Parade Entries'!O22,0)</f>
        <v>0</v>
      </c>
      <c r="N22" s="156">
        <f>IF('Parade Entries'!$G22="Marching Band",'Parade Entries'!P22,0)</f>
        <v>0</v>
      </c>
      <c r="O22" s="156">
        <f>IF('Parade Entries'!$G22="Marching Band",'Parade Entries'!Q22,0)</f>
        <v>0</v>
      </c>
      <c r="P22" s="156">
        <f>IF('Parade Entries'!$G22="Marching Band",'Parade Entries'!R22,0)</f>
        <v>0</v>
      </c>
      <c r="Q22" s="156">
        <f>IF('Parade Entries'!$G22="Marching Band",'Parade Entries'!S22,0)</f>
        <v>0</v>
      </c>
      <c r="R22" s="156">
        <f>IF('Parade Entries'!$G22="Marching Band",'Parade Entries'!T22,0)</f>
        <v>0</v>
      </c>
      <c r="S22" s="271">
        <f>IF('Parade Entries'!$G22="Marching Band",'Parade Entries'!U22,0)</f>
        <v>0</v>
      </c>
      <c r="T22" s="271">
        <f>IF('Parade Entries'!$G22="Marching Band",'Parade Entries'!W22,0)</f>
        <v>0</v>
      </c>
      <c r="U22" s="271">
        <f>IF('Parade Entries'!$G22="Marching Band",'Parade Entries'!X22,0)</f>
        <v>0</v>
      </c>
      <c r="V22" s="271">
        <f>IF('Parade Entries'!$G22="Marching Band",'Parade Entries'!V22,0)</f>
        <v>0</v>
      </c>
      <c r="W22" s="272">
        <f>IF('Parade Entries'!$G22="Marching Band",'Parade Entries'!Y22,0)</f>
        <v>0</v>
      </c>
      <c r="X22" s="271">
        <f>IF('Parade Entries'!$G22="Marching Band",'Parade Entries'!Z22,0)</f>
        <v>0</v>
      </c>
      <c r="Y22" s="272">
        <f>IF('Parade Entries'!$G22="Marching Band",'Parade Entries'!AA22,0)</f>
        <v>0</v>
      </c>
      <c r="Z22" s="271">
        <f>IF('Parade Entries'!$G22="Marching Band",'Parade Entries'!AB22,0)</f>
        <v>0</v>
      </c>
      <c r="AA22" s="272">
        <f>IF('Parade Entries'!$G22="Marching Band",'Parade Entries'!AC22,0)</f>
        <v>0</v>
      </c>
      <c r="AB22" s="156">
        <f>IF('Parade Entries'!$G22="Marching Band",'Parade Entries'!AD22,0)</f>
        <v>0</v>
      </c>
      <c r="AC22" s="156">
        <f>IF('Parade Entries'!$G22="Marching Band",'Parade Entries'!AE22,0)</f>
        <v>0</v>
      </c>
      <c r="AD22" s="156">
        <f>IF('Parade Entries'!$G22="Marching Band",'Parade Entries'!AF22,0)</f>
        <v>0</v>
      </c>
    </row>
    <row r="23" spans="2:30" ht="18" x14ac:dyDescent="0.25">
      <c r="B23" s="156">
        <f>IF('Parade Entries'!$G23="Marching Band",'Parade Entries'!B23,0)</f>
        <v>0</v>
      </c>
      <c r="C23" s="233">
        <f>IF('Parade Entries'!$G23="Marching Band",'Parade Entries'!E23,0)</f>
        <v>0</v>
      </c>
      <c r="D23" s="269">
        <f>IF('Parade Entries'!$G23="Marching Band",'Parade Entries'!F23,0)</f>
        <v>0</v>
      </c>
      <c r="E23" s="156">
        <f>IF('Parade Entries'!$G23="Marching Band",'Parade Entries'!G23,0)</f>
        <v>0</v>
      </c>
      <c r="F23" s="156">
        <f>IF('Parade Entries'!$G23="Marching Band",'Parade Entries'!H23,0)</f>
        <v>0</v>
      </c>
      <c r="G23" s="156">
        <f>IF('Parade Entries'!$G23="Marching Band",'Parade Entries'!I23,0)</f>
        <v>0</v>
      </c>
      <c r="H23" s="156">
        <f>IF('Parade Entries'!$G23="Marching Band",'Parade Entries'!J23,0)</f>
        <v>0</v>
      </c>
      <c r="I23" s="268">
        <f>IF('Parade Entries'!$G23="Marching Band",'Parade Entries'!K23,0)</f>
        <v>0</v>
      </c>
      <c r="J23" s="156">
        <f>IF('Parade Entries'!$G23="Marching Band",'Parade Entries'!L23,0)</f>
        <v>0</v>
      </c>
      <c r="K23" s="156">
        <f>IF('Parade Entries'!$G23="Marching Band",'Parade Entries'!M23,0)</f>
        <v>0</v>
      </c>
      <c r="L23" s="156">
        <f>IF('Parade Entries'!$G23="Marching Band",'Parade Entries'!N23,0)</f>
        <v>0</v>
      </c>
      <c r="M23" s="156">
        <f>IF('Parade Entries'!$G23="Marching Band",'Parade Entries'!O23,0)</f>
        <v>0</v>
      </c>
      <c r="N23" s="156">
        <f>IF('Parade Entries'!$G23="Marching Band",'Parade Entries'!P23,0)</f>
        <v>0</v>
      </c>
      <c r="O23" s="156">
        <f>IF('Parade Entries'!$G23="Marching Band",'Parade Entries'!Q23,0)</f>
        <v>0</v>
      </c>
      <c r="P23" s="156">
        <f>IF('Parade Entries'!$G23="Marching Band",'Parade Entries'!R23,0)</f>
        <v>0</v>
      </c>
      <c r="Q23" s="156">
        <f>IF('Parade Entries'!$G23="Marching Band",'Parade Entries'!S23,0)</f>
        <v>0</v>
      </c>
      <c r="R23" s="156">
        <f>IF('Parade Entries'!$G23="Marching Band",'Parade Entries'!T23,0)</f>
        <v>0</v>
      </c>
      <c r="S23" s="271">
        <f>IF('Parade Entries'!$G23="Marching Band",'Parade Entries'!U23,0)</f>
        <v>0</v>
      </c>
      <c r="T23" s="271">
        <f>IF('Parade Entries'!$G23="Marching Band",'Parade Entries'!W23,0)</f>
        <v>0</v>
      </c>
      <c r="U23" s="271">
        <f>IF('Parade Entries'!$G23="Marching Band",'Parade Entries'!X23,0)</f>
        <v>0</v>
      </c>
      <c r="V23" s="271">
        <f>IF('Parade Entries'!$G23="Marching Band",'Parade Entries'!V23,0)</f>
        <v>0</v>
      </c>
      <c r="W23" s="272">
        <f>IF('Parade Entries'!$G23="Marching Band",'Parade Entries'!Y23,0)</f>
        <v>0</v>
      </c>
      <c r="X23" s="271">
        <f>IF('Parade Entries'!$G23="Marching Band",'Parade Entries'!Z23,0)</f>
        <v>0</v>
      </c>
      <c r="Y23" s="272">
        <f>IF('Parade Entries'!$G23="Marching Band",'Parade Entries'!AA23,0)</f>
        <v>0</v>
      </c>
      <c r="Z23" s="271">
        <f>IF('Parade Entries'!$G23="Marching Band",'Parade Entries'!AB23,0)</f>
        <v>0</v>
      </c>
      <c r="AA23" s="272">
        <f>IF('Parade Entries'!$G23="Marching Band",'Parade Entries'!AC23,0)</f>
        <v>0</v>
      </c>
      <c r="AB23" s="156">
        <f>IF('Parade Entries'!$G23="Marching Band",'Parade Entries'!AD23,0)</f>
        <v>0</v>
      </c>
      <c r="AC23" s="156">
        <f>IF('Parade Entries'!$G23="Marching Band",'Parade Entries'!AE23,0)</f>
        <v>0</v>
      </c>
      <c r="AD23" s="156">
        <f>IF('Parade Entries'!$G23="Marching Band",'Parade Entries'!AF23,0)</f>
        <v>0</v>
      </c>
    </row>
    <row r="24" spans="2:30" ht="18" x14ac:dyDescent="0.25">
      <c r="B24" s="156">
        <f>IF('Parade Entries'!$G24="Marching Band",'Parade Entries'!B24,0)</f>
        <v>0</v>
      </c>
      <c r="C24" s="233">
        <f>IF('Parade Entries'!$G24="Marching Band",'Parade Entries'!E24,0)</f>
        <v>0</v>
      </c>
      <c r="D24" s="269">
        <f>IF('Parade Entries'!$G24="Marching Band",'Parade Entries'!F24,0)</f>
        <v>0</v>
      </c>
      <c r="E24" s="156">
        <f>IF('Parade Entries'!$G24="Marching Band",'Parade Entries'!G24,0)</f>
        <v>0</v>
      </c>
      <c r="F24" s="156">
        <f>IF('Parade Entries'!$G24="Marching Band",'Parade Entries'!H24,0)</f>
        <v>0</v>
      </c>
      <c r="G24" s="156">
        <f>IF('Parade Entries'!$G24="Marching Band",'Parade Entries'!I24,0)</f>
        <v>0</v>
      </c>
      <c r="H24" s="156">
        <f>IF('Parade Entries'!$G24="Marching Band",'Parade Entries'!J24,0)</f>
        <v>0</v>
      </c>
      <c r="I24" s="268">
        <f>IF('Parade Entries'!$G24="Marching Band",'Parade Entries'!K24,0)</f>
        <v>0</v>
      </c>
      <c r="J24" s="156">
        <f>IF('Parade Entries'!$G24="Marching Band",'Parade Entries'!L24,0)</f>
        <v>0</v>
      </c>
      <c r="K24" s="156">
        <f>IF('Parade Entries'!$G24="Marching Band",'Parade Entries'!M24,0)</f>
        <v>0</v>
      </c>
      <c r="L24" s="156">
        <f>IF('Parade Entries'!$G24="Marching Band",'Parade Entries'!N24,0)</f>
        <v>0</v>
      </c>
      <c r="M24" s="156">
        <f>IF('Parade Entries'!$G24="Marching Band",'Parade Entries'!O24,0)</f>
        <v>0</v>
      </c>
      <c r="N24" s="156">
        <f>IF('Parade Entries'!$G24="Marching Band",'Parade Entries'!P24,0)</f>
        <v>0</v>
      </c>
      <c r="O24" s="156">
        <f>IF('Parade Entries'!$G24="Marching Band",'Parade Entries'!Q24,0)</f>
        <v>0</v>
      </c>
      <c r="P24" s="156">
        <f>IF('Parade Entries'!$G24="Marching Band",'Parade Entries'!R24,0)</f>
        <v>0</v>
      </c>
      <c r="Q24" s="156">
        <f>IF('Parade Entries'!$G24="Marching Band",'Parade Entries'!S24,0)</f>
        <v>0</v>
      </c>
      <c r="R24" s="156">
        <f>IF('Parade Entries'!$G24="Marching Band",'Parade Entries'!T24,0)</f>
        <v>0</v>
      </c>
      <c r="S24" s="271">
        <f>IF('Parade Entries'!$G24="Marching Band",'Parade Entries'!U24,0)</f>
        <v>0</v>
      </c>
      <c r="T24" s="271">
        <f>IF('Parade Entries'!$G24="Marching Band",'Parade Entries'!W24,0)</f>
        <v>0</v>
      </c>
      <c r="U24" s="271">
        <f>IF('Parade Entries'!$G24="Marching Band",'Parade Entries'!X24,0)</f>
        <v>0</v>
      </c>
      <c r="V24" s="271">
        <f>IF('Parade Entries'!$G24="Marching Band",'Parade Entries'!V24,0)</f>
        <v>0</v>
      </c>
      <c r="W24" s="272">
        <f>IF('Parade Entries'!$G24="Marching Band",'Parade Entries'!Y24,0)</f>
        <v>0</v>
      </c>
      <c r="X24" s="271">
        <f>IF('Parade Entries'!$G24="Marching Band",'Parade Entries'!Z24,0)</f>
        <v>0</v>
      </c>
      <c r="Y24" s="272">
        <f>IF('Parade Entries'!$G24="Marching Band",'Parade Entries'!AA24,0)</f>
        <v>0</v>
      </c>
      <c r="Z24" s="271">
        <f>IF('Parade Entries'!$G24="Marching Band",'Parade Entries'!AB24,0)</f>
        <v>0</v>
      </c>
      <c r="AA24" s="272">
        <f>IF('Parade Entries'!$G24="Marching Band",'Parade Entries'!AC24,0)</f>
        <v>0</v>
      </c>
      <c r="AB24" s="156">
        <f>IF('Parade Entries'!$G24="Marching Band",'Parade Entries'!AD24,0)</f>
        <v>0</v>
      </c>
      <c r="AC24" s="156">
        <f>IF('Parade Entries'!$G24="Marching Band",'Parade Entries'!AE24,0)</f>
        <v>0</v>
      </c>
      <c r="AD24" s="156">
        <f>IF('Parade Entries'!$G24="Marching Band",'Parade Entries'!AF24,0)</f>
        <v>0</v>
      </c>
    </row>
    <row r="25" spans="2:30" ht="18" x14ac:dyDescent="0.25">
      <c r="B25" s="156">
        <f>IF('Parade Entries'!$G25="Marching Band",'Parade Entries'!B25,0)</f>
        <v>0</v>
      </c>
      <c r="C25" s="233">
        <f>IF('Parade Entries'!$G25="Marching Band",'Parade Entries'!E25,0)</f>
        <v>0</v>
      </c>
      <c r="D25" s="269">
        <f>IF('Parade Entries'!$G25="Marching Band",'Parade Entries'!F25,0)</f>
        <v>0</v>
      </c>
      <c r="E25" s="156">
        <f>IF('Parade Entries'!$G25="Marching Band",'Parade Entries'!G25,0)</f>
        <v>0</v>
      </c>
      <c r="F25" s="156">
        <f>IF('Parade Entries'!$G25="Marching Band",'Parade Entries'!H25,0)</f>
        <v>0</v>
      </c>
      <c r="G25" s="156">
        <f>IF('Parade Entries'!$G25="Marching Band",'Parade Entries'!I25,0)</f>
        <v>0</v>
      </c>
      <c r="H25" s="156">
        <f>IF('Parade Entries'!$G25="Marching Band",'Parade Entries'!J25,0)</f>
        <v>0</v>
      </c>
      <c r="I25" s="268">
        <f>IF('Parade Entries'!$G25="Marching Band",'Parade Entries'!K25,0)</f>
        <v>0</v>
      </c>
      <c r="J25" s="156">
        <f>IF('Parade Entries'!$G25="Marching Band",'Parade Entries'!L25,0)</f>
        <v>0</v>
      </c>
      <c r="K25" s="156">
        <f>IF('Parade Entries'!$G25="Marching Band",'Parade Entries'!M25,0)</f>
        <v>0</v>
      </c>
      <c r="L25" s="156">
        <f>IF('Parade Entries'!$G25="Marching Band",'Parade Entries'!N25,0)</f>
        <v>0</v>
      </c>
      <c r="M25" s="156">
        <f>IF('Parade Entries'!$G25="Marching Band",'Parade Entries'!O25,0)</f>
        <v>0</v>
      </c>
      <c r="N25" s="156">
        <f>IF('Parade Entries'!$G25="Marching Band",'Parade Entries'!P25,0)</f>
        <v>0</v>
      </c>
      <c r="O25" s="156">
        <f>IF('Parade Entries'!$G25="Marching Band",'Parade Entries'!Q25,0)</f>
        <v>0</v>
      </c>
      <c r="P25" s="156">
        <f>IF('Parade Entries'!$G25="Marching Band",'Parade Entries'!R25,0)</f>
        <v>0</v>
      </c>
      <c r="Q25" s="156">
        <f>IF('Parade Entries'!$G25="Marching Band",'Parade Entries'!S25,0)</f>
        <v>0</v>
      </c>
      <c r="R25" s="156">
        <f>IF('Parade Entries'!$G25="Marching Band",'Parade Entries'!T25,0)</f>
        <v>0</v>
      </c>
      <c r="S25" s="271">
        <f>IF('Parade Entries'!$G25="Marching Band",'Parade Entries'!U25,0)</f>
        <v>0</v>
      </c>
      <c r="T25" s="271">
        <f>IF('Parade Entries'!$G25="Marching Band",'Parade Entries'!W25,0)</f>
        <v>0</v>
      </c>
      <c r="U25" s="271">
        <f>IF('Parade Entries'!$G25="Marching Band",'Parade Entries'!X25,0)</f>
        <v>0</v>
      </c>
      <c r="V25" s="271">
        <f>IF('Parade Entries'!$G25="Marching Band",'Parade Entries'!V25,0)</f>
        <v>0</v>
      </c>
      <c r="W25" s="272">
        <f>IF('Parade Entries'!$G25="Marching Band",'Parade Entries'!Y25,0)</f>
        <v>0</v>
      </c>
      <c r="X25" s="271">
        <f>IF('Parade Entries'!$G25="Marching Band",'Parade Entries'!Z25,0)</f>
        <v>0</v>
      </c>
      <c r="Y25" s="272">
        <f>IF('Parade Entries'!$G25="Marching Band",'Parade Entries'!AA25,0)</f>
        <v>0</v>
      </c>
      <c r="Z25" s="271">
        <f>IF('Parade Entries'!$G25="Marching Band",'Parade Entries'!AB25,0)</f>
        <v>0</v>
      </c>
      <c r="AA25" s="272">
        <f>IF('Parade Entries'!$G25="Marching Band",'Parade Entries'!AC25,0)</f>
        <v>0</v>
      </c>
      <c r="AB25" s="156">
        <f>IF('Parade Entries'!$G25="Marching Band",'Parade Entries'!AD25,0)</f>
        <v>0</v>
      </c>
      <c r="AC25" s="156">
        <f>IF('Parade Entries'!$G25="Marching Band",'Parade Entries'!AE25,0)</f>
        <v>0</v>
      </c>
      <c r="AD25" s="156">
        <f>IF('Parade Entries'!$G25="Marching Band",'Parade Entries'!AF25,0)</f>
        <v>0</v>
      </c>
    </row>
    <row r="26" spans="2:30" ht="18" x14ac:dyDescent="0.25">
      <c r="B26" s="156">
        <f>IF('Parade Entries'!$G26="Marching Band",'Parade Entries'!B26,0)</f>
        <v>0</v>
      </c>
      <c r="C26" s="233">
        <f>IF('Parade Entries'!$G26="Marching Band",'Parade Entries'!E26,0)</f>
        <v>0</v>
      </c>
      <c r="D26" s="269">
        <f>IF('Parade Entries'!$G26="Marching Band",'Parade Entries'!F26,0)</f>
        <v>0</v>
      </c>
      <c r="E26" s="156">
        <f>IF('Parade Entries'!$G26="Marching Band",'Parade Entries'!G26,0)</f>
        <v>0</v>
      </c>
      <c r="F26" s="156">
        <f>IF('Parade Entries'!$G26="Marching Band",'Parade Entries'!H26,0)</f>
        <v>0</v>
      </c>
      <c r="G26" s="156">
        <f>IF('Parade Entries'!$G26="Marching Band",'Parade Entries'!I26,0)</f>
        <v>0</v>
      </c>
      <c r="H26" s="156">
        <f>IF('Parade Entries'!$G26="Marching Band",'Parade Entries'!J26,0)</f>
        <v>0</v>
      </c>
      <c r="I26" s="268">
        <f>IF('Parade Entries'!$G26="Marching Band",'Parade Entries'!K26,0)</f>
        <v>0</v>
      </c>
      <c r="J26" s="156">
        <f>IF('Parade Entries'!$G26="Marching Band",'Parade Entries'!L26,0)</f>
        <v>0</v>
      </c>
      <c r="K26" s="156">
        <f>IF('Parade Entries'!$G26="Marching Band",'Parade Entries'!M26,0)</f>
        <v>0</v>
      </c>
      <c r="L26" s="156">
        <f>IF('Parade Entries'!$G26="Marching Band",'Parade Entries'!N26,0)</f>
        <v>0</v>
      </c>
      <c r="M26" s="156">
        <f>IF('Parade Entries'!$G26="Marching Band",'Parade Entries'!O26,0)</f>
        <v>0</v>
      </c>
      <c r="N26" s="156">
        <f>IF('Parade Entries'!$G26="Marching Band",'Parade Entries'!P26,0)</f>
        <v>0</v>
      </c>
      <c r="O26" s="156">
        <f>IF('Parade Entries'!$G26="Marching Band",'Parade Entries'!Q26,0)</f>
        <v>0</v>
      </c>
      <c r="P26" s="156">
        <f>IF('Parade Entries'!$G26="Marching Band",'Parade Entries'!R26,0)</f>
        <v>0</v>
      </c>
      <c r="Q26" s="156">
        <f>IF('Parade Entries'!$G26="Marching Band",'Parade Entries'!S26,0)</f>
        <v>0</v>
      </c>
      <c r="R26" s="156">
        <f>IF('Parade Entries'!$G26="Marching Band",'Parade Entries'!T26,0)</f>
        <v>0</v>
      </c>
      <c r="S26" s="271">
        <f>IF('Parade Entries'!$G26="Marching Band",'Parade Entries'!U26,0)</f>
        <v>0</v>
      </c>
      <c r="T26" s="271">
        <f>IF('Parade Entries'!$G26="Marching Band",'Parade Entries'!W26,0)</f>
        <v>0</v>
      </c>
      <c r="U26" s="271">
        <f>IF('Parade Entries'!$G26="Marching Band",'Parade Entries'!X26,0)</f>
        <v>0</v>
      </c>
      <c r="V26" s="271">
        <f>IF('Parade Entries'!$G26="Marching Band",'Parade Entries'!V26,0)</f>
        <v>0</v>
      </c>
      <c r="W26" s="272">
        <f>IF('Parade Entries'!$G26="Marching Band",'Parade Entries'!Y26,0)</f>
        <v>0</v>
      </c>
      <c r="X26" s="271">
        <f>IF('Parade Entries'!$G26="Marching Band",'Parade Entries'!Z26,0)</f>
        <v>0</v>
      </c>
      <c r="Y26" s="272">
        <f>IF('Parade Entries'!$G26="Marching Band",'Parade Entries'!AA26,0)</f>
        <v>0</v>
      </c>
      <c r="Z26" s="271">
        <f>IF('Parade Entries'!$G26="Marching Band",'Parade Entries'!AB26,0)</f>
        <v>0</v>
      </c>
      <c r="AA26" s="272">
        <f>IF('Parade Entries'!$G26="Marching Band",'Parade Entries'!AC26,0)</f>
        <v>0</v>
      </c>
      <c r="AB26" s="156">
        <f>IF('Parade Entries'!$G26="Marching Band",'Parade Entries'!AD26,0)</f>
        <v>0</v>
      </c>
      <c r="AC26" s="156">
        <f>IF('Parade Entries'!$G26="Marching Band",'Parade Entries'!AE26,0)</f>
        <v>0</v>
      </c>
      <c r="AD26" s="156">
        <f>IF('Parade Entries'!$G26="Marching Band",'Parade Entries'!AF26,0)</f>
        <v>0</v>
      </c>
    </row>
    <row r="27" spans="2:30" ht="18" x14ac:dyDescent="0.25">
      <c r="B27" s="156" t="str">
        <f>IF('Parade Entries'!$G27="Marching Band",'Parade Entries'!B27,0)</f>
        <v>Havana High School Marching Ducks</v>
      </c>
      <c r="C27" s="233">
        <f>IF('Parade Entries'!$G27="Marching Band",'Parade Entries'!E27,0)</f>
        <v>46028</v>
      </c>
      <c r="D27" s="269" t="str">
        <f>IF('Parade Entries'!$G27="Marching Band",'Parade Entries'!F27,0)</f>
        <v>STIPEND'D</v>
      </c>
      <c r="E27" s="156" t="str">
        <f>IF('Parade Entries'!$G27="Marching Band",'Parade Entries'!G27,0)</f>
        <v>Marching Band</v>
      </c>
      <c r="F27" s="156" t="str">
        <f>IF('Parade Entries'!$G27="Marching Band",'Parade Entries'!H27,0)</f>
        <v>Amanda</v>
      </c>
      <c r="G27" s="156" t="str">
        <f>IF('Parade Entries'!$G27="Marching Band",'Parade Entries'!I27,0)</f>
        <v>Wiegers</v>
      </c>
      <c r="H27" s="156" t="str">
        <f>IF('Parade Entries'!$G27="Marching Band",'Parade Entries'!J27,0)</f>
        <v>awiegers@havana126.net</v>
      </c>
      <c r="I27" s="268">
        <f>IF('Parade Entries'!$G27="Marching Band",'Parade Entries'!K27,0)</f>
        <v>3093383657</v>
      </c>
      <c r="J27" s="156" t="str">
        <f>IF('Parade Entries'!$G27="Marching Band",'Parade Entries'!L27,0)</f>
        <v>Please welcome the 2025-2026 Havana Marching Ducks.The band in under the direction of drum major Madelynn Snedeker. Drumline captain is P.J. Deitch and flag captains are Sophie Stephens and Lauren Niederer. The marching ducks are directed by Amanda Wiegers. Please enjoy our selection of I'm Shipping up to Boston!</v>
      </c>
      <c r="K27" s="156">
        <f>IF('Parade Entries'!$G27="Marching Band",'Parade Entries'!M27,0)</f>
        <v>40</v>
      </c>
      <c r="L27" s="156" t="str">
        <f>IF('Parade Entries'!$G27="Marching Band",'Parade Entries'!N27,0)</f>
        <v>No Notes</v>
      </c>
      <c r="M27" s="156">
        <f>IF('Parade Entries'!$G27="Marching Band",'Parade Entries'!O27,0)</f>
        <v>0</v>
      </c>
      <c r="N27" s="156" t="str">
        <f>IF('Parade Entries'!$G27="Marching Band",'Parade Entries'!P27,0)</f>
        <v>YES</v>
      </c>
      <c r="O27" s="156">
        <f>IF('Parade Entries'!$G27="Marching Band",'Parade Entries'!Q27,0)</f>
        <v>1</v>
      </c>
      <c r="P27" s="156">
        <f>IF('Parade Entries'!$G27="Marching Band",'Parade Entries'!R27,0)</f>
        <v>0</v>
      </c>
      <c r="Q27" s="156" t="str">
        <f>IF('Parade Entries'!$G27="Marching Band",'Parade Entries'!S27,0)</f>
        <v>van</v>
      </c>
      <c r="R27" s="156">
        <f>IF('Parade Entries'!$G27="Marching Band",'Parade Entries'!T27,0)</f>
        <v>0</v>
      </c>
      <c r="S27" s="271">
        <f>IF('Parade Entries'!$G27="Marching Band",'Parade Entries'!U27,0)</f>
        <v>0</v>
      </c>
      <c r="T27" s="271">
        <f>IF('Parade Entries'!$G27="Marching Band",'Parade Entries'!W27,0)</f>
        <v>0</v>
      </c>
      <c r="U27" s="271">
        <f>IF('Parade Entries'!$G27="Marching Band",'Parade Entries'!X27,0)</f>
        <v>0</v>
      </c>
      <c r="V27" s="271">
        <f>IF('Parade Entries'!$G27="Marching Band",'Parade Entries'!V27,0)</f>
        <v>0</v>
      </c>
      <c r="W27" s="272">
        <f>IF('Parade Entries'!$G27="Marching Band",'Parade Entries'!Y27,0)</f>
        <v>0</v>
      </c>
      <c r="X27" s="271">
        <f>IF('Parade Entries'!$G27="Marching Band",'Parade Entries'!Z27,0)</f>
        <v>0</v>
      </c>
      <c r="Y27" s="272" t="str">
        <f>IF('Parade Entries'!$G27="Marching Band",'Parade Entries'!AA27,0)</f>
        <v/>
      </c>
      <c r="Z27" s="271" t="str">
        <f>IF('Parade Entries'!$G27="Marching Band",'Parade Entries'!AB27,0)</f>
        <v/>
      </c>
      <c r="AA27" s="272" t="str">
        <f>IF('Parade Entries'!$G27="Marching Band",'Parade Entries'!AC27,0)</f>
        <v/>
      </c>
      <c r="AB27" s="156" t="str">
        <f>IF('Parade Entries'!$G27="Marching Band",'Parade Entries'!AD27,0)</f>
        <v>Amanda Wiegers</v>
      </c>
      <c r="AC27" s="156" t="str">
        <f>IF('Parade Entries'!$G27="Marching Band",'Parade Entries'!AE27,0)</f>
        <v>New Site</v>
      </c>
      <c r="AD27" s="156" t="str">
        <f>IF('Parade Entries'!$G27="Marching Band",'Parade Entries'!AF27,0)</f>
        <v/>
      </c>
    </row>
    <row r="28" spans="2:30" ht="18" x14ac:dyDescent="0.25">
      <c r="B28" s="156" t="str">
        <f>IF('Parade Entries'!$G28="Marching Band",'Parade Entries'!B28,0)</f>
        <v>Iles School Band/ Springfield Public Schools District 186</v>
      </c>
      <c r="C28" s="233">
        <f>IF('Parade Entries'!$G28="Marching Band",'Parade Entries'!E28,0)</f>
        <v>46028</v>
      </c>
      <c r="D28" s="269" t="str">
        <f>IF('Parade Entries'!$G28="Marching Band",'Parade Entries'!F28,0)</f>
        <v>STIPEND'D</v>
      </c>
      <c r="E28" s="156" t="str">
        <f>IF('Parade Entries'!$G28="Marching Band",'Parade Entries'!G28,0)</f>
        <v>Marching Band</v>
      </c>
      <c r="F28" s="156" t="str">
        <f>IF('Parade Entries'!$G28="Marching Band",'Parade Entries'!H28,0)</f>
        <v>Kittie</v>
      </c>
      <c r="G28" s="156" t="str">
        <f>IF('Parade Entries'!$G28="Marching Band",'Parade Entries'!I28,0)</f>
        <v>Elshoff</v>
      </c>
      <c r="H28" s="156" t="str">
        <f>IF('Parade Entries'!$G28="Marching Band",'Parade Entries'!J28,0)</f>
        <v>khose@sps186.org</v>
      </c>
      <c r="I28" s="268">
        <f>IF('Parade Entries'!$G28="Marching Band",'Parade Entries'!K28,0)</f>
        <v>2172065784</v>
      </c>
      <c r="J28" s="156" t="str">
        <f>IF('Parade Entries'!$G28="Marching Band",'Parade Entries'!L28,0)</f>
        <v>The Iles School Band consists of 3rd through 8th graders, with over 125 members. The band performs throughout the year in the community, as well as for school events. The band has participated in the St. Patrick's Day Parade for over 20 years!</v>
      </c>
      <c r="K28" s="156">
        <f>IF('Parade Entries'!$G28="Marching Band",'Parade Entries'!M28,0)</f>
        <v>100</v>
      </c>
      <c r="L28" s="156" t="str">
        <f>IF('Parade Entries'!$G28="Marching Band",'Parade Entries'!N28,0)</f>
        <v xml:space="preserve">Last year the Iles Band was moved to entry #59. In the past, we were the band following the Lincoln Magnet Band. This was extremely difficult for our little 3rd graders to wait for over an hour while holding their instruments. I’m not sure if the same people are in charge this year, but I was assured that we would be moved back to our earlier position for the 2026 parade. I have submitted our application, so I am hoping that this request can be accommodated. Thank you very much!
</v>
      </c>
      <c r="M28" s="156">
        <f>IF('Parade Entries'!$G28="Marching Band",'Parade Entries'!O28,0)</f>
        <v>0</v>
      </c>
      <c r="N28" s="156" t="str">
        <f>IF('Parade Entries'!$G28="Marching Band",'Parade Entries'!P28,0)</f>
        <v>YES</v>
      </c>
      <c r="O28" s="156">
        <f>IF('Parade Entries'!$G28="Marching Band",'Parade Entries'!Q28,0)</f>
        <v>0</v>
      </c>
      <c r="P28" s="156">
        <f>IF('Parade Entries'!$G28="Marching Band",'Parade Entries'!R28,0)</f>
        <v>0</v>
      </c>
      <c r="Q28" s="156">
        <f>IF('Parade Entries'!$G28="Marching Band",'Parade Entries'!S28,0)</f>
        <v>0</v>
      </c>
      <c r="R28" s="156">
        <f>IF('Parade Entries'!$G28="Marching Band",'Parade Entries'!T28,0)</f>
        <v>0</v>
      </c>
      <c r="S28" s="271">
        <f>IF('Parade Entries'!$G28="Marching Band",'Parade Entries'!U28,0)</f>
        <v>0</v>
      </c>
      <c r="T28" s="271">
        <f>IF('Parade Entries'!$G28="Marching Band",'Parade Entries'!W28,0)</f>
        <v>0</v>
      </c>
      <c r="U28" s="271">
        <f>IF('Parade Entries'!$G28="Marching Band",'Parade Entries'!X28,0)</f>
        <v>0</v>
      </c>
      <c r="V28" s="271">
        <f>IF('Parade Entries'!$G28="Marching Band",'Parade Entries'!V28,0)</f>
        <v>0</v>
      </c>
      <c r="W28" s="272">
        <f>IF('Parade Entries'!$G28="Marching Band",'Parade Entries'!Y28,0)</f>
        <v>0</v>
      </c>
      <c r="X28" s="271">
        <f>IF('Parade Entries'!$G28="Marching Band",'Parade Entries'!Z28,0)</f>
        <v>0</v>
      </c>
      <c r="Y28" s="272" t="str">
        <f>IF('Parade Entries'!$G28="Marching Band",'Parade Entries'!AA28,0)</f>
        <v/>
      </c>
      <c r="Z28" s="271" t="str">
        <f>IF('Parade Entries'!$G28="Marching Band",'Parade Entries'!AB28,0)</f>
        <v/>
      </c>
      <c r="AA28" s="272" t="str">
        <f>IF('Parade Entries'!$G28="Marching Band",'Parade Entries'!AC28,0)</f>
        <v/>
      </c>
      <c r="AB28" s="156" t="str">
        <f>IF('Parade Entries'!$G28="Marching Band",'Parade Entries'!AD28,0)</f>
        <v>Kittie Elshoff</v>
      </c>
      <c r="AC28" s="156" t="str">
        <f>IF('Parade Entries'!$G28="Marching Band",'Parade Entries'!AE28,0)</f>
        <v>New Site</v>
      </c>
      <c r="AD28" s="156" t="str">
        <f>IF('Parade Entries'!$G28="Marching Band",'Parade Entries'!AF28,0)</f>
        <v/>
      </c>
    </row>
    <row r="29" spans="2:30" ht="18" x14ac:dyDescent="0.25">
      <c r="B29" s="156">
        <f>IF('Parade Entries'!$G29="Marching Band",'Parade Entries'!B29,0)</f>
        <v>0</v>
      </c>
      <c r="C29" s="233">
        <f>IF('Parade Entries'!$G29="Marching Band",'Parade Entries'!E29,0)</f>
        <v>0</v>
      </c>
      <c r="D29" s="269">
        <f>IF('Parade Entries'!$G29="Marching Band",'Parade Entries'!F29,0)</f>
        <v>0</v>
      </c>
      <c r="E29" s="156">
        <f>IF('Parade Entries'!$G29="Marching Band",'Parade Entries'!G29,0)</f>
        <v>0</v>
      </c>
      <c r="F29" s="156">
        <f>IF('Parade Entries'!$G29="Marching Band",'Parade Entries'!H29,0)</f>
        <v>0</v>
      </c>
      <c r="G29" s="156">
        <f>IF('Parade Entries'!$G29="Marching Band",'Parade Entries'!I29,0)</f>
        <v>0</v>
      </c>
      <c r="H29" s="156">
        <f>IF('Parade Entries'!$G29="Marching Band",'Parade Entries'!J29,0)</f>
        <v>0</v>
      </c>
      <c r="I29" s="268">
        <f>IF('Parade Entries'!$G29="Marching Band",'Parade Entries'!K29,0)</f>
        <v>0</v>
      </c>
      <c r="J29" s="156">
        <f>IF('Parade Entries'!$G29="Marching Band",'Parade Entries'!L29,0)</f>
        <v>0</v>
      </c>
      <c r="K29" s="156">
        <f>IF('Parade Entries'!$G29="Marching Band",'Parade Entries'!M29,0)</f>
        <v>0</v>
      </c>
      <c r="L29" s="156">
        <f>IF('Parade Entries'!$G29="Marching Band",'Parade Entries'!N29,0)</f>
        <v>0</v>
      </c>
      <c r="M29" s="156">
        <f>IF('Parade Entries'!$G29="Marching Band",'Parade Entries'!O29,0)</f>
        <v>0</v>
      </c>
      <c r="N29" s="156">
        <f>IF('Parade Entries'!$G29="Marching Band",'Parade Entries'!P29,0)</f>
        <v>0</v>
      </c>
      <c r="O29" s="156">
        <f>IF('Parade Entries'!$G29="Marching Band",'Parade Entries'!Q29,0)</f>
        <v>0</v>
      </c>
      <c r="P29" s="156">
        <f>IF('Parade Entries'!$G29="Marching Band",'Parade Entries'!R29,0)</f>
        <v>0</v>
      </c>
      <c r="Q29" s="156">
        <f>IF('Parade Entries'!$G29="Marching Band",'Parade Entries'!S29,0)</f>
        <v>0</v>
      </c>
      <c r="R29" s="156">
        <f>IF('Parade Entries'!$G29="Marching Band",'Parade Entries'!T29,0)</f>
        <v>0</v>
      </c>
      <c r="S29" s="271">
        <f>IF('Parade Entries'!$G29="Marching Band",'Parade Entries'!U29,0)</f>
        <v>0</v>
      </c>
      <c r="T29" s="271">
        <f>IF('Parade Entries'!$G29="Marching Band",'Parade Entries'!W29,0)</f>
        <v>0</v>
      </c>
      <c r="U29" s="271">
        <f>IF('Parade Entries'!$G29="Marching Band",'Parade Entries'!X29,0)</f>
        <v>0</v>
      </c>
      <c r="V29" s="271">
        <f>IF('Parade Entries'!$G29="Marching Band",'Parade Entries'!V29,0)</f>
        <v>0</v>
      </c>
      <c r="W29" s="272">
        <f>IF('Parade Entries'!$G29="Marching Band",'Parade Entries'!Y29,0)</f>
        <v>0</v>
      </c>
      <c r="X29" s="271">
        <f>IF('Parade Entries'!$G29="Marching Band",'Parade Entries'!Z29,0)</f>
        <v>0</v>
      </c>
      <c r="Y29" s="272">
        <f>IF('Parade Entries'!$G29="Marching Band",'Parade Entries'!AA29,0)</f>
        <v>0</v>
      </c>
      <c r="Z29" s="271">
        <f>IF('Parade Entries'!$G29="Marching Band",'Parade Entries'!AB29,0)</f>
        <v>0</v>
      </c>
      <c r="AA29" s="272">
        <f>IF('Parade Entries'!$G29="Marching Band",'Parade Entries'!AC29,0)</f>
        <v>0</v>
      </c>
      <c r="AB29" s="156">
        <f>IF('Parade Entries'!$G29="Marching Band",'Parade Entries'!AD29,0)</f>
        <v>0</v>
      </c>
      <c r="AC29" s="156">
        <f>IF('Parade Entries'!$G29="Marching Band",'Parade Entries'!AE29,0)</f>
        <v>0</v>
      </c>
      <c r="AD29" s="156">
        <f>IF('Parade Entries'!$G29="Marching Band",'Parade Entries'!AF29,0)</f>
        <v>0</v>
      </c>
    </row>
    <row r="30" spans="2:30" ht="18" x14ac:dyDescent="0.25">
      <c r="B30" s="156">
        <f>IF('Parade Entries'!$G30="Marching Band",'Parade Entries'!B30,0)</f>
        <v>0</v>
      </c>
      <c r="C30" s="233">
        <f>IF('Parade Entries'!$G30="Marching Band",'Parade Entries'!E30,0)</f>
        <v>0</v>
      </c>
      <c r="D30" s="269">
        <f>IF('Parade Entries'!$G30="Marching Band",'Parade Entries'!F30,0)</f>
        <v>0</v>
      </c>
      <c r="E30" s="156">
        <f>IF('Parade Entries'!$G30="Marching Band",'Parade Entries'!G30,0)</f>
        <v>0</v>
      </c>
      <c r="F30" s="156">
        <f>IF('Parade Entries'!$G30="Marching Band",'Parade Entries'!H30,0)</f>
        <v>0</v>
      </c>
      <c r="G30" s="156">
        <f>IF('Parade Entries'!$G30="Marching Band",'Parade Entries'!I30,0)</f>
        <v>0</v>
      </c>
      <c r="H30" s="156">
        <f>IF('Parade Entries'!$G30="Marching Band",'Parade Entries'!J30,0)</f>
        <v>0</v>
      </c>
      <c r="I30" s="268">
        <f>IF('Parade Entries'!$G30="Marching Band",'Parade Entries'!K30,0)</f>
        <v>0</v>
      </c>
      <c r="J30" s="156">
        <f>IF('Parade Entries'!$G30="Marching Band",'Parade Entries'!L30,0)</f>
        <v>0</v>
      </c>
      <c r="K30" s="156">
        <f>IF('Parade Entries'!$G30="Marching Band",'Parade Entries'!M30,0)</f>
        <v>0</v>
      </c>
      <c r="L30" s="156">
        <f>IF('Parade Entries'!$G30="Marching Band",'Parade Entries'!N30,0)</f>
        <v>0</v>
      </c>
      <c r="M30" s="156">
        <f>IF('Parade Entries'!$G30="Marching Band",'Parade Entries'!O30,0)</f>
        <v>0</v>
      </c>
      <c r="N30" s="156">
        <f>IF('Parade Entries'!$G30="Marching Band",'Parade Entries'!P30,0)</f>
        <v>0</v>
      </c>
      <c r="O30" s="156">
        <f>IF('Parade Entries'!$G30="Marching Band",'Parade Entries'!Q30,0)</f>
        <v>0</v>
      </c>
      <c r="P30" s="156">
        <f>IF('Parade Entries'!$G30="Marching Band",'Parade Entries'!R30,0)</f>
        <v>0</v>
      </c>
      <c r="Q30" s="156">
        <f>IF('Parade Entries'!$G30="Marching Band",'Parade Entries'!S30,0)</f>
        <v>0</v>
      </c>
      <c r="R30" s="156">
        <f>IF('Parade Entries'!$G30="Marching Band",'Parade Entries'!T30,0)</f>
        <v>0</v>
      </c>
      <c r="S30" s="271">
        <f>IF('Parade Entries'!$G30="Marching Band",'Parade Entries'!U30,0)</f>
        <v>0</v>
      </c>
      <c r="T30" s="271">
        <f>IF('Parade Entries'!$G30="Marching Band",'Parade Entries'!W30,0)</f>
        <v>0</v>
      </c>
      <c r="U30" s="271">
        <f>IF('Parade Entries'!$G30="Marching Band",'Parade Entries'!X30,0)</f>
        <v>0</v>
      </c>
      <c r="V30" s="271">
        <f>IF('Parade Entries'!$G30="Marching Band",'Parade Entries'!V30,0)</f>
        <v>0</v>
      </c>
      <c r="W30" s="272">
        <f>IF('Parade Entries'!$G30="Marching Band",'Parade Entries'!Y30,0)</f>
        <v>0</v>
      </c>
      <c r="X30" s="271">
        <f>IF('Parade Entries'!$G30="Marching Band",'Parade Entries'!Z30,0)</f>
        <v>0</v>
      </c>
      <c r="Y30" s="272">
        <f>IF('Parade Entries'!$G30="Marching Band",'Parade Entries'!AA30,0)</f>
        <v>0</v>
      </c>
      <c r="Z30" s="271">
        <f>IF('Parade Entries'!$G30="Marching Band",'Parade Entries'!AB30,0)</f>
        <v>0</v>
      </c>
      <c r="AA30" s="272">
        <f>IF('Parade Entries'!$G30="Marching Band",'Parade Entries'!AC30,0)</f>
        <v>0</v>
      </c>
      <c r="AB30" s="156">
        <f>IF('Parade Entries'!$G30="Marching Band",'Parade Entries'!AD30,0)</f>
        <v>0</v>
      </c>
      <c r="AC30" s="156">
        <f>IF('Parade Entries'!$G30="Marching Band",'Parade Entries'!AE30,0)</f>
        <v>0</v>
      </c>
      <c r="AD30" s="156">
        <f>IF('Parade Entries'!$G30="Marching Band",'Parade Entries'!AF30,0)</f>
        <v>0</v>
      </c>
    </row>
    <row r="31" spans="2:30" ht="18" x14ac:dyDescent="0.25">
      <c r="B31" s="156">
        <f>IF('Parade Entries'!$G31="Marching Band",'Parade Entries'!B31,0)</f>
        <v>0</v>
      </c>
      <c r="C31" s="233">
        <f>IF('Parade Entries'!$G31="Marching Band",'Parade Entries'!E31,0)</f>
        <v>0</v>
      </c>
      <c r="D31" s="269">
        <f>IF('Parade Entries'!$G31="Marching Band",'Parade Entries'!F31,0)</f>
        <v>0</v>
      </c>
      <c r="E31" s="156">
        <f>IF('Parade Entries'!$G31="Marching Band",'Parade Entries'!G31,0)</f>
        <v>0</v>
      </c>
      <c r="F31" s="156">
        <f>IF('Parade Entries'!$G31="Marching Band",'Parade Entries'!H31,0)</f>
        <v>0</v>
      </c>
      <c r="G31" s="156">
        <f>IF('Parade Entries'!$G31="Marching Band",'Parade Entries'!I31,0)</f>
        <v>0</v>
      </c>
      <c r="H31" s="156">
        <f>IF('Parade Entries'!$G31="Marching Band",'Parade Entries'!J31,0)</f>
        <v>0</v>
      </c>
      <c r="I31" s="268">
        <f>IF('Parade Entries'!$G31="Marching Band",'Parade Entries'!K31,0)</f>
        <v>0</v>
      </c>
      <c r="J31" s="156">
        <f>IF('Parade Entries'!$G31="Marching Band",'Parade Entries'!L31,0)</f>
        <v>0</v>
      </c>
      <c r="K31" s="156">
        <f>IF('Parade Entries'!$G31="Marching Band",'Parade Entries'!M31,0)</f>
        <v>0</v>
      </c>
      <c r="L31" s="156">
        <f>IF('Parade Entries'!$G31="Marching Band",'Parade Entries'!N31,0)</f>
        <v>0</v>
      </c>
      <c r="M31" s="156">
        <f>IF('Parade Entries'!$G31="Marching Band",'Parade Entries'!O31,0)</f>
        <v>0</v>
      </c>
      <c r="N31" s="156">
        <f>IF('Parade Entries'!$G31="Marching Band",'Parade Entries'!P31,0)</f>
        <v>0</v>
      </c>
      <c r="O31" s="156">
        <f>IF('Parade Entries'!$G31="Marching Band",'Parade Entries'!Q31,0)</f>
        <v>0</v>
      </c>
      <c r="P31" s="156">
        <f>IF('Parade Entries'!$G31="Marching Band",'Parade Entries'!R31,0)</f>
        <v>0</v>
      </c>
      <c r="Q31" s="156">
        <f>IF('Parade Entries'!$G31="Marching Band",'Parade Entries'!S31,0)</f>
        <v>0</v>
      </c>
      <c r="R31" s="156">
        <f>IF('Parade Entries'!$G31="Marching Band",'Parade Entries'!T31,0)</f>
        <v>0</v>
      </c>
      <c r="S31" s="271">
        <f>IF('Parade Entries'!$G31="Marching Band",'Parade Entries'!U31,0)</f>
        <v>0</v>
      </c>
      <c r="T31" s="271">
        <f>IF('Parade Entries'!$G31="Marching Band",'Parade Entries'!W31,0)</f>
        <v>0</v>
      </c>
      <c r="U31" s="271">
        <f>IF('Parade Entries'!$G31="Marching Band",'Parade Entries'!X31,0)</f>
        <v>0</v>
      </c>
      <c r="V31" s="271">
        <f>IF('Parade Entries'!$G31="Marching Band",'Parade Entries'!V31,0)</f>
        <v>0</v>
      </c>
      <c r="W31" s="272">
        <f>IF('Parade Entries'!$G31="Marching Band",'Parade Entries'!Y31,0)</f>
        <v>0</v>
      </c>
      <c r="X31" s="271">
        <f>IF('Parade Entries'!$G31="Marching Band",'Parade Entries'!Z31,0)</f>
        <v>0</v>
      </c>
      <c r="Y31" s="272">
        <f>IF('Parade Entries'!$G31="Marching Band",'Parade Entries'!AA31,0)</f>
        <v>0</v>
      </c>
      <c r="Z31" s="271">
        <f>IF('Parade Entries'!$G31="Marching Band",'Parade Entries'!AB31,0)</f>
        <v>0</v>
      </c>
      <c r="AA31" s="272">
        <f>IF('Parade Entries'!$G31="Marching Band",'Parade Entries'!AC31,0)</f>
        <v>0</v>
      </c>
      <c r="AB31" s="156">
        <f>IF('Parade Entries'!$G31="Marching Band",'Parade Entries'!AD31,0)</f>
        <v>0</v>
      </c>
      <c r="AC31" s="156">
        <f>IF('Parade Entries'!$G31="Marching Band",'Parade Entries'!AE31,0)</f>
        <v>0</v>
      </c>
      <c r="AD31" s="156">
        <f>IF('Parade Entries'!$G31="Marching Band",'Parade Entries'!AF31,0)</f>
        <v>0</v>
      </c>
    </row>
    <row r="32" spans="2:30" ht="18" x14ac:dyDescent="0.25">
      <c r="B32" s="156">
        <f>IF('Parade Entries'!$G32="Marching Band",'Parade Entries'!B32,0)</f>
        <v>0</v>
      </c>
      <c r="C32" s="233">
        <f>IF('Parade Entries'!$G32="Marching Band",'Parade Entries'!E32,0)</f>
        <v>0</v>
      </c>
      <c r="D32" s="269">
        <f>IF('Parade Entries'!$G32="Marching Band",'Parade Entries'!F32,0)</f>
        <v>0</v>
      </c>
      <c r="E32" s="156">
        <f>IF('Parade Entries'!$G32="Marching Band",'Parade Entries'!G32,0)</f>
        <v>0</v>
      </c>
      <c r="F32" s="156">
        <f>IF('Parade Entries'!$G32="Marching Band",'Parade Entries'!H32,0)</f>
        <v>0</v>
      </c>
      <c r="G32" s="156">
        <f>IF('Parade Entries'!$G32="Marching Band",'Parade Entries'!I32,0)</f>
        <v>0</v>
      </c>
      <c r="H32" s="156">
        <f>IF('Parade Entries'!$G32="Marching Band",'Parade Entries'!J32,0)</f>
        <v>0</v>
      </c>
      <c r="I32" s="268">
        <f>IF('Parade Entries'!$G32="Marching Band",'Parade Entries'!K32,0)</f>
        <v>0</v>
      </c>
      <c r="J32" s="156">
        <f>IF('Parade Entries'!$G32="Marching Band",'Parade Entries'!L32,0)</f>
        <v>0</v>
      </c>
      <c r="K32" s="156">
        <f>IF('Parade Entries'!$G32="Marching Band",'Parade Entries'!M32,0)</f>
        <v>0</v>
      </c>
      <c r="L32" s="156">
        <f>IF('Parade Entries'!$G32="Marching Band",'Parade Entries'!N32,0)</f>
        <v>0</v>
      </c>
      <c r="M32" s="156">
        <f>IF('Parade Entries'!$G32="Marching Band",'Parade Entries'!O32,0)</f>
        <v>0</v>
      </c>
      <c r="N32" s="156">
        <f>IF('Parade Entries'!$G32="Marching Band",'Parade Entries'!P32,0)</f>
        <v>0</v>
      </c>
      <c r="O32" s="156">
        <f>IF('Parade Entries'!$G32="Marching Band",'Parade Entries'!Q32,0)</f>
        <v>0</v>
      </c>
      <c r="P32" s="156">
        <f>IF('Parade Entries'!$G32="Marching Band",'Parade Entries'!R32,0)</f>
        <v>0</v>
      </c>
      <c r="Q32" s="156">
        <f>IF('Parade Entries'!$G32="Marching Band",'Parade Entries'!S32,0)</f>
        <v>0</v>
      </c>
      <c r="R32" s="156">
        <f>IF('Parade Entries'!$G32="Marching Band",'Parade Entries'!T32,0)</f>
        <v>0</v>
      </c>
      <c r="S32" s="271">
        <f>IF('Parade Entries'!$G32="Marching Band",'Parade Entries'!U32,0)</f>
        <v>0</v>
      </c>
      <c r="T32" s="271">
        <f>IF('Parade Entries'!$G32="Marching Band",'Parade Entries'!W32,0)</f>
        <v>0</v>
      </c>
      <c r="U32" s="271">
        <f>IF('Parade Entries'!$G32="Marching Band",'Parade Entries'!X32,0)</f>
        <v>0</v>
      </c>
      <c r="V32" s="271">
        <f>IF('Parade Entries'!$G32="Marching Band",'Parade Entries'!V32,0)</f>
        <v>0</v>
      </c>
      <c r="W32" s="272">
        <f>IF('Parade Entries'!$G32="Marching Band",'Parade Entries'!Y32,0)</f>
        <v>0</v>
      </c>
      <c r="X32" s="271">
        <f>IF('Parade Entries'!$G32="Marching Band",'Parade Entries'!Z32,0)</f>
        <v>0</v>
      </c>
      <c r="Y32" s="272">
        <f>IF('Parade Entries'!$G32="Marching Band",'Parade Entries'!AA32,0)</f>
        <v>0</v>
      </c>
      <c r="Z32" s="271">
        <f>IF('Parade Entries'!$G32="Marching Band",'Parade Entries'!AB32,0)</f>
        <v>0</v>
      </c>
      <c r="AA32" s="272">
        <f>IF('Parade Entries'!$G32="Marching Band",'Parade Entries'!AC32,0)</f>
        <v>0</v>
      </c>
      <c r="AB32" s="156">
        <f>IF('Parade Entries'!$G32="Marching Band",'Parade Entries'!AD32,0)</f>
        <v>0</v>
      </c>
      <c r="AC32" s="156">
        <f>IF('Parade Entries'!$G32="Marching Band",'Parade Entries'!AE32,0)</f>
        <v>0</v>
      </c>
      <c r="AD32" s="156">
        <f>IF('Parade Entries'!$G32="Marching Band",'Parade Entries'!AF32,0)</f>
        <v>0</v>
      </c>
    </row>
    <row r="33" spans="2:30" ht="18" x14ac:dyDescent="0.25">
      <c r="B33" s="156">
        <f>IF('Parade Entries'!$G33="Marching Band",'Parade Entries'!B33,0)</f>
        <v>0</v>
      </c>
      <c r="C33" s="233">
        <f>IF('Parade Entries'!$G33="Marching Band",'Parade Entries'!E33,0)</f>
        <v>0</v>
      </c>
      <c r="D33" s="269">
        <f>IF('Parade Entries'!$G33="Marching Band",'Parade Entries'!F33,0)</f>
        <v>0</v>
      </c>
      <c r="E33" s="156">
        <f>IF('Parade Entries'!$G33="Marching Band",'Parade Entries'!G33,0)</f>
        <v>0</v>
      </c>
      <c r="F33" s="156">
        <f>IF('Parade Entries'!$G33="Marching Band",'Parade Entries'!H33,0)</f>
        <v>0</v>
      </c>
      <c r="G33" s="156">
        <f>IF('Parade Entries'!$G33="Marching Band",'Parade Entries'!I33,0)</f>
        <v>0</v>
      </c>
      <c r="H33" s="156">
        <f>IF('Parade Entries'!$G33="Marching Band",'Parade Entries'!J33,0)</f>
        <v>0</v>
      </c>
      <c r="I33" s="268">
        <f>IF('Parade Entries'!$G33="Marching Band",'Parade Entries'!K33,0)</f>
        <v>0</v>
      </c>
      <c r="J33" s="156">
        <f>IF('Parade Entries'!$G33="Marching Band",'Parade Entries'!L33,0)</f>
        <v>0</v>
      </c>
      <c r="K33" s="156">
        <f>IF('Parade Entries'!$G33="Marching Band",'Parade Entries'!M33,0)</f>
        <v>0</v>
      </c>
      <c r="L33" s="156">
        <f>IF('Parade Entries'!$G33="Marching Band",'Parade Entries'!N33,0)</f>
        <v>0</v>
      </c>
      <c r="M33" s="156">
        <f>IF('Parade Entries'!$G33="Marching Band",'Parade Entries'!O33,0)</f>
        <v>0</v>
      </c>
      <c r="N33" s="156">
        <f>IF('Parade Entries'!$G33="Marching Band",'Parade Entries'!P33,0)</f>
        <v>0</v>
      </c>
      <c r="O33" s="156">
        <f>IF('Parade Entries'!$G33="Marching Band",'Parade Entries'!Q33,0)</f>
        <v>0</v>
      </c>
      <c r="P33" s="156">
        <f>IF('Parade Entries'!$G33="Marching Band",'Parade Entries'!R33,0)</f>
        <v>0</v>
      </c>
      <c r="Q33" s="156">
        <f>IF('Parade Entries'!$G33="Marching Band",'Parade Entries'!S33,0)</f>
        <v>0</v>
      </c>
      <c r="R33" s="156">
        <f>IF('Parade Entries'!$G33="Marching Band",'Parade Entries'!T33,0)</f>
        <v>0</v>
      </c>
      <c r="S33" s="271">
        <f>IF('Parade Entries'!$G33="Marching Band",'Parade Entries'!U33,0)</f>
        <v>0</v>
      </c>
      <c r="T33" s="271">
        <f>IF('Parade Entries'!$G33="Marching Band",'Parade Entries'!W33,0)</f>
        <v>0</v>
      </c>
      <c r="U33" s="271">
        <f>IF('Parade Entries'!$G33="Marching Band",'Parade Entries'!X33,0)</f>
        <v>0</v>
      </c>
      <c r="V33" s="271">
        <f>IF('Parade Entries'!$G33="Marching Band",'Parade Entries'!V33,0)</f>
        <v>0</v>
      </c>
      <c r="W33" s="272">
        <f>IF('Parade Entries'!$G33="Marching Band",'Parade Entries'!Y33,0)</f>
        <v>0</v>
      </c>
      <c r="X33" s="271">
        <f>IF('Parade Entries'!$G33="Marching Band",'Parade Entries'!Z33,0)</f>
        <v>0</v>
      </c>
      <c r="Y33" s="272">
        <f>IF('Parade Entries'!$G33="Marching Band",'Parade Entries'!AA33,0)</f>
        <v>0</v>
      </c>
      <c r="Z33" s="271">
        <f>IF('Parade Entries'!$G33="Marching Band",'Parade Entries'!AB33,0)</f>
        <v>0</v>
      </c>
      <c r="AA33" s="272">
        <f>IF('Parade Entries'!$G33="Marching Band",'Parade Entries'!AC33,0)</f>
        <v>0</v>
      </c>
      <c r="AB33" s="156">
        <f>IF('Parade Entries'!$G33="Marching Band",'Parade Entries'!AD33,0)</f>
        <v>0</v>
      </c>
      <c r="AC33" s="156">
        <f>IF('Parade Entries'!$G33="Marching Band",'Parade Entries'!AE33,0)</f>
        <v>0</v>
      </c>
      <c r="AD33" s="156">
        <f>IF('Parade Entries'!$G33="Marching Band",'Parade Entries'!AF33,0)</f>
        <v>0</v>
      </c>
    </row>
    <row r="34" spans="2:30" ht="18" x14ac:dyDescent="0.25">
      <c r="B34" s="156">
        <f>IF('Parade Entries'!$G34="Marching Band",'Parade Entries'!B34,0)</f>
        <v>0</v>
      </c>
      <c r="C34" s="233">
        <f>IF('Parade Entries'!$G34="Marching Band",'Parade Entries'!E34,0)</f>
        <v>0</v>
      </c>
      <c r="D34" s="269">
        <f>IF('Parade Entries'!$G34="Marching Band",'Parade Entries'!F34,0)</f>
        <v>0</v>
      </c>
      <c r="E34" s="156">
        <f>IF('Parade Entries'!$G34="Marching Band",'Parade Entries'!G34,0)</f>
        <v>0</v>
      </c>
      <c r="F34" s="156">
        <f>IF('Parade Entries'!$G34="Marching Band",'Parade Entries'!H34,0)</f>
        <v>0</v>
      </c>
      <c r="G34" s="156">
        <f>IF('Parade Entries'!$G34="Marching Band",'Parade Entries'!I34,0)</f>
        <v>0</v>
      </c>
      <c r="H34" s="156">
        <f>IF('Parade Entries'!$G34="Marching Band",'Parade Entries'!J34,0)</f>
        <v>0</v>
      </c>
      <c r="I34" s="268">
        <f>IF('Parade Entries'!$G34="Marching Band",'Parade Entries'!K34,0)</f>
        <v>0</v>
      </c>
      <c r="J34" s="156">
        <f>IF('Parade Entries'!$G34="Marching Band",'Parade Entries'!L34,0)</f>
        <v>0</v>
      </c>
      <c r="K34" s="156">
        <f>IF('Parade Entries'!$G34="Marching Band",'Parade Entries'!M34,0)</f>
        <v>0</v>
      </c>
      <c r="L34" s="156">
        <f>IF('Parade Entries'!$G34="Marching Band",'Parade Entries'!N34,0)</f>
        <v>0</v>
      </c>
      <c r="M34" s="156">
        <f>IF('Parade Entries'!$G34="Marching Band",'Parade Entries'!O34,0)</f>
        <v>0</v>
      </c>
      <c r="N34" s="156">
        <f>IF('Parade Entries'!$G34="Marching Band",'Parade Entries'!P34,0)</f>
        <v>0</v>
      </c>
      <c r="O34" s="156">
        <f>IF('Parade Entries'!$G34="Marching Band",'Parade Entries'!Q34,0)</f>
        <v>0</v>
      </c>
      <c r="P34" s="156">
        <f>IF('Parade Entries'!$G34="Marching Band",'Parade Entries'!R34,0)</f>
        <v>0</v>
      </c>
      <c r="Q34" s="156">
        <f>IF('Parade Entries'!$G34="Marching Band",'Parade Entries'!S34,0)</f>
        <v>0</v>
      </c>
      <c r="R34" s="156">
        <f>IF('Parade Entries'!$G34="Marching Band",'Parade Entries'!T34,0)</f>
        <v>0</v>
      </c>
      <c r="S34" s="271">
        <f>IF('Parade Entries'!$G34="Marching Band",'Parade Entries'!U34,0)</f>
        <v>0</v>
      </c>
      <c r="T34" s="271">
        <f>IF('Parade Entries'!$G34="Marching Band",'Parade Entries'!W34,0)</f>
        <v>0</v>
      </c>
      <c r="U34" s="271">
        <f>IF('Parade Entries'!$G34="Marching Band",'Parade Entries'!X34,0)</f>
        <v>0</v>
      </c>
      <c r="V34" s="271">
        <f>IF('Parade Entries'!$G34="Marching Band",'Parade Entries'!V34,0)</f>
        <v>0</v>
      </c>
      <c r="W34" s="272">
        <f>IF('Parade Entries'!$G34="Marching Band",'Parade Entries'!Y34,0)</f>
        <v>0</v>
      </c>
      <c r="X34" s="271">
        <f>IF('Parade Entries'!$G34="Marching Band",'Parade Entries'!Z34,0)</f>
        <v>0</v>
      </c>
      <c r="Y34" s="272">
        <f>IF('Parade Entries'!$G34="Marching Band",'Parade Entries'!AA34,0)</f>
        <v>0</v>
      </c>
      <c r="Z34" s="271">
        <f>IF('Parade Entries'!$G34="Marching Band",'Parade Entries'!AB34,0)</f>
        <v>0</v>
      </c>
      <c r="AA34" s="272">
        <f>IF('Parade Entries'!$G34="Marching Band",'Parade Entries'!AC34,0)</f>
        <v>0</v>
      </c>
      <c r="AB34" s="156">
        <f>IF('Parade Entries'!$G34="Marching Band",'Parade Entries'!AD34,0)</f>
        <v>0</v>
      </c>
      <c r="AC34" s="156">
        <f>IF('Parade Entries'!$G34="Marching Band",'Parade Entries'!AE34,0)</f>
        <v>0</v>
      </c>
      <c r="AD34" s="156">
        <f>IF('Parade Entries'!$G34="Marching Band",'Parade Entries'!AF34,0)</f>
        <v>0</v>
      </c>
    </row>
    <row r="35" spans="2:30" ht="18" x14ac:dyDescent="0.25">
      <c r="B35" s="156" t="str">
        <f>IF('Parade Entries'!$G35="Marching Band",'Parade Entries'!B35,0)</f>
        <v>Washington Middle School</v>
      </c>
      <c r="C35" s="233">
        <f>IF('Parade Entries'!$G35="Marching Band",'Parade Entries'!E35,0)</f>
        <v>46034</v>
      </c>
      <c r="D35" s="269" t="str">
        <f>IF('Parade Entries'!$G35="Marching Band",'Parade Entries'!F35,0)</f>
        <v>STIPEND'D</v>
      </c>
      <c r="E35" s="156" t="str">
        <f>IF('Parade Entries'!$G35="Marching Band",'Parade Entries'!G35,0)</f>
        <v>Marching Band</v>
      </c>
      <c r="F35" s="156" t="str">
        <f>IF('Parade Entries'!$G35="Marching Band",'Parade Entries'!H35,0)</f>
        <v>Shonda</v>
      </c>
      <c r="G35" s="156" t="str">
        <f>IF('Parade Entries'!$G35="Marching Band",'Parade Entries'!I35,0)</f>
        <v>Gibbs</v>
      </c>
      <c r="H35" s="156" t="str">
        <f>IF('Parade Entries'!$G35="Marching Band",'Parade Entries'!J35,0)</f>
        <v>sgibbs@sps186.org</v>
      </c>
      <c r="I35" s="268">
        <f>IF('Parade Entries'!$G35="Marching Band",'Parade Entries'!K35,0)</f>
        <v>2172736953</v>
      </c>
      <c r="J35" s="156" t="str">
        <f>IF('Parade Entries'!$G35="Marching Band",'Parade Entries'!L35,0)</f>
        <v>Washington, Jefferson, &amp; Grant Middle School Bands
Music is in the air in Springifeld Public Schools, District 186 as three middle schools join together for their first St. Patrick’s Day performance. Under the direction of Ms. Shonda Gibbs, the Washington Middle School Band has joined forces with the Jefferson-Grant bands, directed by Ms. Lucille Yockey. This consolidated group features over 50 musicians in 6th through 8th grade. The band’s participation was made possible in part by a grant from the Springifeld Public Schools Foundation, put toward the purchase of new drumline equipment, as well as the fundraising efforts of band students and families. We hope you enjoy this performance by the Washington Wolves, Jefferson Jaguars and Grant Generals bands!</v>
      </c>
      <c r="K35" s="156">
        <f>IF('Parade Entries'!$G35="Marching Band",'Parade Entries'!M35,0)</f>
        <v>35</v>
      </c>
      <c r="L35" s="156" t="str">
        <f>IF('Parade Entries'!$G35="Marching Band",'Parade Entries'!N35,0)</f>
        <v>No Notes</v>
      </c>
      <c r="M35" s="156">
        <f>IF('Parade Entries'!$G35="Marching Band",'Parade Entries'!O35,0)</f>
        <v>0</v>
      </c>
      <c r="N35" s="156" t="str">
        <f>IF('Parade Entries'!$G35="Marching Band",'Parade Entries'!P35,0)</f>
        <v>YES</v>
      </c>
      <c r="O35" s="156">
        <f>IF('Parade Entries'!$G35="Marching Band",'Parade Entries'!Q35,0)</f>
        <v>2</v>
      </c>
      <c r="P35" s="156">
        <f>IF('Parade Entries'!$G35="Marching Band",'Parade Entries'!R35,0)</f>
        <v>0</v>
      </c>
      <c r="Q35" s="156" t="str">
        <f>IF('Parade Entries'!$G35="Marching Band",'Parade Entries'!S35,0)</f>
        <v>Truck w/ Flatbed</v>
      </c>
      <c r="R35" s="156">
        <f>IF('Parade Entries'!$G35="Marching Band",'Parade Entries'!T35,0)</f>
        <v>0</v>
      </c>
      <c r="S35" s="271">
        <f>IF('Parade Entries'!$G35="Marching Band",'Parade Entries'!U35,0)</f>
        <v>0</v>
      </c>
      <c r="T35" s="271">
        <f>IF('Parade Entries'!$G35="Marching Band",'Parade Entries'!W35,0)</f>
        <v>0</v>
      </c>
      <c r="U35" s="271">
        <f>IF('Parade Entries'!$G35="Marching Band",'Parade Entries'!X35,0)</f>
        <v>0</v>
      </c>
      <c r="V35" s="271">
        <f>IF('Parade Entries'!$G35="Marching Band",'Parade Entries'!V35,0)</f>
        <v>0</v>
      </c>
      <c r="W35" s="272">
        <f>IF('Parade Entries'!$G35="Marching Band",'Parade Entries'!Y35,0)</f>
        <v>0</v>
      </c>
      <c r="X35" s="271">
        <f>IF('Parade Entries'!$G35="Marching Band",'Parade Entries'!Z35,0)</f>
        <v>0</v>
      </c>
      <c r="Y35" s="272" t="str">
        <f>IF('Parade Entries'!$G35="Marching Band",'Parade Entries'!AA35,0)</f>
        <v/>
      </c>
      <c r="Z35" s="271" t="str">
        <f>IF('Parade Entries'!$G35="Marching Band",'Parade Entries'!AB35,0)</f>
        <v/>
      </c>
      <c r="AA35" s="272" t="str">
        <f>IF('Parade Entries'!$G35="Marching Band",'Parade Entries'!AC35,0)</f>
        <v/>
      </c>
      <c r="AB35" s="156" t="str">
        <f>IF('Parade Entries'!$G35="Marching Band",'Parade Entries'!AD35,0)</f>
        <v>Shonda Gibbs</v>
      </c>
      <c r="AC35" s="156" t="str">
        <f>IF('Parade Entries'!$G35="Marching Band",'Parade Entries'!AE35,0)</f>
        <v>New Site</v>
      </c>
      <c r="AD35" s="156" t="str">
        <f>IF('Parade Entries'!$G35="Marching Band",'Parade Entries'!AF35,0)</f>
        <v/>
      </c>
    </row>
    <row r="36" spans="2:30" ht="18" x14ac:dyDescent="0.25">
      <c r="B36" s="156">
        <f>IF('Parade Entries'!$G36="Marching Band",'Parade Entries'!B36,0)</f>
        <v>0</v>
      </c>
      <c r="C36" s="233">
        <f>IF('Parade Entries'!$G36="Marching Band",'Parade Entries'!E36,0)</f>
        <v>0</v>
      </c>
      <c r="D36" s="269">
        <f>IF('Parade Entries'!$G36="Marching Band",'Parade Entries'!F36,0)</f>
        <v>0</v>
      </c>
      <c r="E36" s="156">
        <f>IF('Parade Entries'!$G36="Marching Band",'Parade Entries'!G36,0)</f>
        <v>0</v>
      </c>
      <c r="F36" s="156">
        <f>IF('Parade Entries'!$G36="Marching Band",'Parade Entries'!H36,0)</f>
        <v>0</v>
      </c>
      <c r="G36" s="156">
        <f>IF('Parade Entries'!$G36="Marching Band",'Parade Entries'!I36,0)</f>
        <v>0</v>
      </c>
      <c r="H36" s="156">
        <f>IF('Parade Entries'!$G36="Marching Band",'Parade Entries'!J36,0)</f>
        <v>0</v>
      </c>
      <c r="I36" s="268">
        <f>IF('Parade Entries'!$G36="Marching Band",'Parade Entries'!K36,0)</f>
        <v>0</v>
      </c>
      <c r="J36" s="156">
        <f>IF('Parade Entries'!$G36="Marching Band",'Parade Entries'!L36,0)</f>
        <v>0</v>
      </c>
      <c r="K36" s="156">
        <f>IF('Parade Entries'!$G36="Marching Band",'Parade Entries'!M36,0)</f>
        <v>0</v>
      </c>
      <c r="L36" s="156">
        <f>IF('Parade Entries'!$G36="Marching Band",'Parade Entries'!N36,0)</f>
        <v>0</v>
      </c>
      <c r="M36" s="156">
        <f>IF('Parade Entries'!$G36="Marching Band",'Parade Entries'!O36,0)</f>
        <v>0</v>
      </c>
      <c r="N36" s="156">
        <f>IF('Parade Entries'!$G36="Marching Band",'Parade Entries'!P36,0)</f>
        <v>0</v>
      </c>
      <c r="O36" s="156">
        <f>IF('Parade Entries'!$G36="Marching Band",'Parade Entries'!Q36,0)</f>
        <v>0</v>
      </c>
      <c r="P36" s="156">
        <f>IF('Parade Entries'!$G36="Marching Band",'Parade Entries'!R36,0)</f>
        <v>0</v>
      </c>
      <c r="Q36" s="156">
        <f>IF('Parade Entries'!$G36="Marching Band",'Parade Entries'!S36,0)</f>
        <v>0</v>
      </c>
      <c r="R36" s="156">
        <f>IF('Parade Entries'!$G36="Marching Band",'Parade Entries'!T36,0)</f>
        <v>0</v>
      </c>
      <c r="S36" s="271">
        <f>IF('Parade Entries'!$G36="Marching Band",'Parade Entries'!U36,0)</f>
        <v>0</v>
      </c>
      <c r="T36" s="271">
        <f>IF('Parade Entries'!$G36="Marching Band",'Parade Entries'!W36,0)</f>
        <v>0</v>
      </c>
      <c r="U36" s="271">
        <f>IF('Parade Entries'!$G36="Marching Band",'Parade Entries'!X36,0)</f>
        <v>0</v>
      </c>
      <c r="V36" s="271">
        <f>IF('Parade Entries'!$G36="Marching Band",'Parade Entries'!V36,0)</f>
        <v>0</v>
      </c>
      <c r="W36" s="272">
        <f>IF('Parade Entries'!$G36="Marching Band",'Parade Entries'!Y36,0)</f>
        <v>0</v>
      </c>
      <c r="X36" s="271">
        <f>IF('Parade Entries'!$G36="Marching Band",'Parade Entries'!Z36,0)</f>
        <v>0</v>
      </c>
      <c r="Y36" s="272">
        <f>IF('Parade Entries'!$G36="Marching Band",'Parade Entries'!AA36,0)</f>
        <v>0</v>
      </c>
      <c r="Z36" s="271">
        <f>IF('Parade Entries'!$G36="Marching Band",'Parade Entries'!AB36,0)</f>
        <v>0</v>
      </c>
      <c r="AA36" s="272">
        <f>IF('Parade Entries'!$G36="Marching Band",'Parade Entries'!AC36,0)</f>
        <v>0</v>
      </c>
      <c r="AB36" s="156">
        <f>IF('Parade Entries'!$G36="Marching Band",'Parade Entries'!AD36,0)</f>
        <v>0</v>
      </c>
      <c r="AC36" s="156">
        <f>IF('Parade Entries'!$G36="Marching Band",'Parade Entries'!AE36,0)</f>
        <v>0</v>
      </c>
      <c r="AD36" s="156">
        <f>IF('Parade Entries'!$G36="Marching Band",'Parade Entries'!AF36,0)</f>
        <v>0</v>
      </c>
    </row>
    <row r="37" spans="2:30" ht="18" x14ac:dyDescent="0.25">
      <c r="B37" s="156">
        <f>IF('Parade Entries'!$G37="Marching Band",'Parade Entries'!B37,0)</f>
        <v>0</v>
      </c>
      <c r="C37" s="233">
        <f>IF('Parade Entries'!$G37="Marching Band",'Parade Entries'!E37,0)</f>
        <v>0</v>
      </c>
      <c r="D37" s="269">
        <f>IF('Parade Entries'!$G37="Marching Band",'Parade Entries'!F37,0)</f>
        <v>0</v>
      </c>
      <c r="E37" s="156">
        <f>IF('Parade Entries'!$G37="Marching Band",'Parade Entries'!G37,0)</f>
        <v>0</v>
      </c>
      <c r="F37" s="156">
        <f>IF('Parade Entries'!$G37="Marching Band",'Parade Entries'!H37,0)</f>
        <v>0</v>
      </c>
      <c r="G37" s="156">
        <f>IF('Parade Entries'!$G37="Marching Band",'Parade Entries'!I37,0)</f>
        <v>0</v>
      </c>
      <c r="H37" s="156">
        <f>IF('Parade Entries'!$G37="Marching Band",'Parade Entries'!J37,0)</f>
        <v>0</v>
      </c>
      <c r="I37" s="268">
        <f>IF('Parade Entries'!$G37="Marching Band",'Parade Entries'!K37,0)</f>
        <v>0</v>
      </c>
      <c r="J37" s="156">
        <f>IF('Parade Entries'!$G37="Marching Band",'Parade Entries'!L37,0)</f>
        <v>0</v>
      </c>
      <c r="K37" s="156">
        <f>IF('Parade Entries'!$G37="Marching Band",'Parade Entries'!M37,0)</f>
        <v>0</v>
      </c>
      <c r="L37" s="156">
        <f>IF('Parade Entries'!$G37="Marching Band",'Parade Entries'!N37,0)</f>
        <v>0</v>
      </c>
      <c r="M37" s="156">
        <f>IF('Parade Entries'!$G37="Marching Band",'Parade Entries'!O37,0)</f>
        <v>0</v>
      </c>
      <c r="N37" s="156">
        <f>IF('Parade Entries'!$G37="Marching Band",'Parade Entries'!P37,0)</f>
        <v>0</v>
      </c>
      <c r="O37" s="156">
        <f>IF('Parade Entries'!$G37="Marching Band",'Parade Entries'!Q37,0)</f>
        <v>0</v>
      </c>
      <c r="P37" s="156">
        <f>IF('Parade Entries'!$G37="Marching Band",'Parade Entries'!R37,0)</f>
        <v>0</v>
      </c>
      <c r="Q37" s="156">
        <f>IF('Parade Entries'!$G37="Marching Band",'Parade Entries'!S37,0)</f>
        <v>0</v>
      </c>
      <c r="R37" s="156">
        <f>IF('Parade Entries'!$G37="Marching Band",'Parade Entries'!T37,0)</f>
        <v>0</v>
      </c>
      <c r="S37" s="271">
        <f>IF('Parade Entries'!$G37="Marching Band",'Parade Entries'!U37,0)</f>
        <v>0</v>
      </c>
      <c r="T37" s="271">
        <f>IF('Parade Entries'!$G37="Marching Band",'Parade Entries'!W37,0)</f>
        <v>0</v>
      </c>
      <c r="U37" s="271">
        <f>IF('Parade Entries'!$G37="Marching Band",'Parade Entries'!X37,0)</f>
        <v>0</v>
      </c>
      <c r="V37" s="271">
        <f>IF('Parade Entries'!$G37="Marching Band",'Parade Entries'!V37,0)</f>
        <v>0</v>
      </c>
      <c r="W37" s="272">
        <f>IF('Parade Entries'!$G37="Marching Band",'Parade Entries'!Y37,0)</f>
        <v>0</v>
      </c>
      <c r="X37" s="271">
        <f>IF('Parade Entries'!$G37="Marching Band",'Parade Entries'!Z37,0)</f>
        <v>0</v>
      </c>
      <c r="Y37" s="272">
        <f>IF('Parade Entries'!$G37="Marching Band",'Parade Entries'!AA37,0)</f>
        <v>0</v>
      </c>
      <c r="Z37" s="271">
        <f>IF('Parade Entries'!$G37="Marching Band",'Parade Entries'!AB37,0)</f>
        <v>0</v>
      </c>
      <c r="AA37" s="272">
        <f>IF('Parade Entries'!$G37="Marching Band",'Parade Entries'!AC37,0)</f>
        <v>0</v>
      </c>
      <c r="AB37" s="156">
        <f>IF('Parade Entries'!$G37="Marching Band",'Parade Entries'!AD37,0)</f>
        <v>0</v>
      </c>
      <c r="AC37" s="156">
        <f>IF('Parade Entries'!$G37="Marching Band",'Parade Entries'!AE37,0)</f>
        <v>0</v>
      </c>
      <c r="AD37" s="156">
        <f>IF('Parade Entries'!$G37="Marching Band",'Parade Entries'!AF37,0)</f>
        <v>0</v>
      </c>
    </row>
    <row r="38" spans="2:30" ht="18" x14ac:dyDescent="0.25">
      <c r="B38" s="156">
        <f>IF('Parade Entries'!$G38="Marching Band",'Parade Entries'!B38,0)</f>
        <v>0</v>
      </c>
      <c r="C38" s="233">
        <f>IF('Parade Entries'!$G38="Marching Band",'Parade Entries'!E38,0)</f>
        <v>0</v>
      </c>
      <c r="D38" s="269">
        <f>IF('Parade Entries'!$G38="Marching Band",'Parade Entries'!F38,0)</f>
        <v>0</v>
      </c>
      <c r="E38" s="156">
        <f>IF('Parade Entries'!$G38="Marching Band",'Parade Entries'!G38,0)</f>
        <v>0</v>
      </c>
      <c r="F38" s="156">
        <f>IF('Parade Entries'!$G38="Marching Band",'Parade Entries'!H38,0)</f>
        <v>0</v>
      </c>
      <c r="G38" s="156">
        <f>IF('Parade Entries'!$G38="Marching Band",'Parade Entries'!I38,0)</f>
        <v>0</v>
      </c>
      <c r="H38" s="156">
        <f>IF('Parade Entries'!$G38="Marching Band",'Parade Entries'!J38,0)</f>
        <v>0</v>
      </c>
      <c r="I38" s="268">
        <f>IF('Parade Entries'!$G38="Marching Band",'Parade Entries'!K38,0)</f>
        <v>0</v>
      </c>
      <c r="J38" s="156">
        <f>IF('Parade Entries'!$G38="Marching Band",'Parade Entries'!L38,0)</f>
        <v>0</v>
      </c>
      <c r="K38" s="156">
        <f>IF('Parade Entries'!$G38="Marching Band",'Parade Entries'!M38,0)</f>
        <v>0</v>
      </c>
      <c r="L38" s="156">
        <f>IF('Parade Entries'!$G38="Marching Band",'Parade Entries'!N38,0)</f>
        <v>0</v>
      </c>
      <c r="M38" s="156">
        <f>IF('Parade Entries'!$G38="Marching Band",'Parade Entries'!O38,0)</f>
        <v>0</v>
      </c>
      <c r="N38" s="156">
        <f>IF('Parade Entries'!$G38="Marching Band",'Parade Entries'!P38,0)</f>
        <v>0</v>
      </c>
      <c r="O38" s="156">
        <f>IF('Parade Entries'!$G38="Marching Band",'Parade Entries'!Q38,0)</f>
        <v>0</v>
      </c>
      <c r="P38" s="156">
        <f>IF('Parade Entries'!$G38="Marching Band",'Parade Entries'!R38,0)</f>
        <v>0</v>
      </c>
      <c r="Q38" s="156">
        <f>IF('Parade Entries'!$G38="Marching Band",'Parade Entries'!S38,0)</f>
        <v>0</v>
      </c>
      <c r="R38" s="156">
        <f>IF('Parade Entries'!$G38="Marching Band",'Parade Entries'!T38,0)</f>
        <v>0</v>
      </c>
      <c r="S38" s="271">
        <f>IF('Parade Entries'!$G38="Marching Band",'Parade Entries'!U38,0)</f>
        <v>0</v>
      </c>
      <c r="T38" s="271">
        <f>IF('Parade Entries'!$G38="Marching Band",'Parade Entries'!W38,0)</f>
        <v>0</v>
      </c>
      <c r="U38" s="271">
        <f>IF('Parade Entries'!$G38="Marching Band",'Parade Entries'!X38,0)</f>
        <v>0</v>
      </c>
      <c r="V38" s="271">
        <f>IF('Parade Entries'!$G38="Marching Band",'Parade Entries'!V38,0)</f>
        <v>0</v>
      </c>
      <c r="W38" s="272">
        <f>IF('Parade Entries'!$G38="Marching Band",'Parade Entries'!Y38,0)</f>
        <v>0</v>
      </c>
      <c r="X38" s="271">
        <f>IF('Parade Entries'!$G38="Marching Band",'Parade Entries'!Z38,0)</f>
        <v>0</v>
      </c>
      <c r="Y38" s="272">
        <f>IF('Parade Entries'!$G38="Marching Band",'Parade Entries'!AA38,0)</f>
        <v>0</v>
      </c>
      <c r="Z38" s="271">
        <f>IF('Parade Entries'!$G38="Marching Band",'Parade Entries'!AB38,0)</f>
        <v>0</v>
      </c>
      <c r="AA38" s="272">
        <f>IF('Parade Entries'!$G38="Marching Band",'Parade Entries'!AC38,0)</f>
        <v>0</v>
      </c>
      <c r="AB38" s="156">
        <f>IF('Parade Entries'!$G38="Marching Band",'Parade Entries'!AD38,0)</f>
        <v>0</v>
      </c>
      <c r="AC38" s="156">
        <f>IF('Parade Entries'!$G38="Marching Band",'Parade Entries'!AE38,0)</f>
        <v>0</v>
      </c>
      <c r="AD38" s="156">
        <f>IF('Parade Entries'!$G38="Marching Band",'Parade Entries'!AF38,0)</f>
        <v>0</v>
      </c>
    </row>
    <row r="39" spans="2:30" ht="18" x14ac:dyDescent="0.25">
      <c r="B39" s="156">
        <f>IF('Parade Entries'!$G39="Marching Band",'Parade Entries'!B39,0)</f>
        <v>0</v>
      </c>
      <c r="C39" s="233">
        <f>IF('Parade Entries'!$G39="Marching Band",'Parade Entries'!E39,0)</f>
        <v>0</v>
      </c>
      <c r="D39" s="269">
        <f>IF('Parade Entries'!$G39="Marching Band",'Parade Entries'!F39,0)</f>
        <v>0</v>
      </c>
      <c r="E39" s="156">
        <f>IF('Parade Entries'!$G39="Marching Band",'Parade Entries'!G39,0)</f>
        <v>0</v>
      </c>
      <c r="F39" s="156">
        <f>IF('Parade Entries'!$G39="Marching Band",'Parade Entries'!H39,0)</f>
        <v>0</v>
      </c>
      <c r="G39" s="156">
        <f>IF('Parade Entries'!$G39="Marching Band",'Parade Entries'!I39,0)</f>
        <v>0</v>
      </c>
      <c r="H39" s="156">
        <f>IF('Parade Entries'!$G39="Marching Band",'Parade Entries'!J39,0)</f>
        <v>0</v>
      </c>
      <c r="I39" s="268">
        <f>IF('Parade Entries'!$G39="Marching Band",'Parade Entries'!K39,0)</f>
        <v>0</v>
      </c>
      <c r="J39" s="156">
        <f>IF('Parade Entries'!$G39="Marching Band",'Parade Entries'!L39,0)</f>
        <v>0</v>
      </c>
      <c r="K39" s="156">
        <f>IF('Parade Entries'!$G39="Marching Band",'Parade Entries'!M39,0)</f>
        <v>0</v>
      </c>
      <c r="L39" s="156">
        <f>IF('Parade Entries'!$G39="Marching Band",'Parade Entries'!N39,0)</f>
        <v>0</v>
      </c>
      <c r="M39" s="156">
        <f>IF('Parade Entries'!$G39="Marching Band",'Parade Entries'!O39,0)</f>
        <v>0</v>
      </c>
      <c r="N39" s="156">
        <f>IF('Parade Entries'!$G39="Marching Band",'Parade Entries'!P39,0)</f>
        <v>0</v>
      </c>
      <c r="O39" s="156">
        <f>IF('Parade Entries'!$G39="Marching Band",'Parade Entries'!Q39,0)</f>
        <v>0</v>
      </c>
      <c r="P39" s="156">
        <f>IF('Parade Entries'!$G39="Marching Band",'Parade Entries'!R39,0)</f>
        <v>0</v>
      </c>
      <c r="Q39" s="156">
        <f>IF('Parade Entries'!$G39="Marching Band",'Parade Entries'!S39,0)</f>
        <v>0</v>
      </c>
      <c r="R39" s="156">
        <f>IF('Parade Entries'!$G39="Marching Band",'Parade Entries'!T39,0)</f>
        <v>0</v>
      </c>
      <c r="S39" s="271">
        <f>IF('Parade Entries'!$G39="Marching Band",'Parade Entries'!U39,0)</f>
        <v>0</v>
      </c>
      <c r="T39" s="271">
        <f>IF('Parade Entries'!$G39="Marching Band",'Parade Entries'!W39,0)</f>
        <v>0</v>
      </c>
      <c r="U39" s="271">
        <f>IF('Parade Entries'!$G39="Marching Band",'Parade Entries'!X39,0)</f>
        <v>0</v>
      </c>
      <c r="V39" s="271">
        <f>IF('Parade Entries'!$G39="Marching Band",'Parade Entries'!V39,0)</f>
        <v>0</v>
      </c>
      <c r="W39" s="272">
        <f>IF('Parade Entries'!$G39="Marching Band",'Parade Entries'!Y39,0)</f>
        <v>0</v>
      </c>
      <c r="X39" s="271">
        <f>IF('Parade Entries'!$G39="Marching Band",'Parade Entries'!Z39,0)</f>
        <v>0</v>
      </c>
      <c r="Y39" s="272">
        <f>IF('Parade Entries'!$G39="Marching Band",'Parade Entries'!AA39,0)</f>
        <v>0</v>
      </c>
      <c r="Z39" s="271">
        <f>IF('Parade Entries'!$G39="Marching Band",'Parade Entries'!AB39,0)</f>
        <v>0</v>
      </c>
      <c r="AA39" s="272">
        <f>IF('Parade Entries'!$G39="Marching Band",'Parade Entries'!AC39,0)</f>
        <v>0</v>
      </c>
      <c r="AB39" s="156">
        <f>IF('Parade Entries'!$G39="Marching Band",'Parade Entries'!AD39,0)</f>
        <v>0</v>
      </c>
      <c r="AC39" s="156">
        <f>IF('Parade Entries'!$G39="Marching Band",'Parade Entries'!AE39,0)</f>
        <v>0</v>
      </c>
      <c r="AD39" s="156">
        <f>IF('Parade Entries'!$G39="Marching Band",'Parade Entries'!AF39,0)</f>
        <v>0</v>
      </c>
    </row>
    <row r="40" spans="2:30" ht="18" x14ac:dyDescent="0.25">
      <c r="B40" s="156" t="str">
        <f>IF('Parade Entries'!$G40="Marching Band",'Parade Entries'!B40,0)</f>
        <v>Lincoln Magnet School Marching Band</v>
      </c>
      <c r="C40" s="233">
        <f>IF('Parade Entries'!$G40="Marching Band",'Parade Entries'!E40,0)</f>
        <v>46037</v>
      </c>
      <c r="D40" s="269" t="str">
        <f>IF('Parade Entries'!$G40="Marching Band",'Parade Entries'!F40,0)</f>
        <v>STIPEND'D</v>
      </c>
      <c r="E40" s="156" t="str">
        <f>IF('Parade Entries'!$G40="Marching Band",'Parade Entries'!G40,0)</f>
        <v>Marching Band</v>
      </c>
      <c r="F40" s="156" t="str">
        <f>IF('Parade Entries'!$G40="Marching Band",'Parade Entries'!H40,0)</f>
        <v>William</v>
      </c>
      <c r="G40" s="156" t="str">
        <f>IF('Parade Entries'!$G40="Marching Band",'Parade Entries'!I40,0)</f>
        <v>Russell</v>
      </c>
      <c r="H40" s="156" t="str">
        <f>IF('Parade Entries'!$G40="Marching Band",'Parade Entries'!J40,0)</f>
        <v>wrussell@sps186.org</v>
      </c>
      <c r="I40" s="268">
        <f>IF('Parade Entries'!$G40="Marching Band",'Parade Entries'!K40,0)</f>
        <v>2174946988</v>
      </c>
      <c r="J40" s="156" t="str">
        <f>IF('Parade Entries'!$G40="Marching Band",'Parade Entries'!L40,0)</f>
        <v>The LMS Band is made up of 6, 7, and 8 graders, and always views this parade as one of the highlights of the year!</v>
      </c>
      <c r="K40" s="156">
        <f>IF('Parade Entries'!$G40="Marching Band",'Parade Entries'!M40,0)</f>
        <v>75</v>
      </c>
      <c r="L40" s="156" t="str">
        <f>IF('Parade Entries'!$G40="Marching Band",'Parade Entries'!N40,0)</f>
        <v>No Notes</v>
      </c>
      <c r="M40" s="156" t="str">
        <f>IF('Parade Entries'!$G40="Marching Band",'Parade Entries'!O40,0)</f>
        <v>No</v>
      </c>
      <c r="N40" s="156" t="str">
        <f>IF('Parade Entries'!$G40="Marching Band",'Parade Entries'!P40,0)</f>
        <v>No</v>
      </c>
      <c r="O40" s="156">
        <f>IF('Parade Entries'!$G40="Marching Band",'Parade Entries'!Q40,0)</f>
        <v>0</v>
      </c>
      <c r="P40" s="156">
        <f>IF('Parade Entries'!$G40="Marching Band",'Parade Entries'!R40,0)</f>
        <v>0</v>
      </c>
      <c r="Q40" s="156">
        <f>IF('Parade Entries'!$G40="Marching Band",'Parade Entries'!S40,0)</f>
        <v>0</v>
      </c>
      <c r="R40" s="156">
        <f>IF('Parade Entries'!$G40="Marching Band",'Parade Entries'!T40,0)</f>
        <v>0</v>
      </c>
      <c r="S40" s="271">
        <f>IF('Parade Entries'!$G40="Marching Band",'Parade Entries'!U40,0)</f>
        <v>0</v>
      </c>
      <c r="T40" s="271">
        <f>IF('Parade Entries'!$G40="Marching Band",'Parade Entries'!W40,0)</f>
        <v>0</v>
      </c>
      <c r="U40" s="271">
        <f>IF('Parade Entries'!$G40="Marching Band",'Parade Entries'!X40,0)</f>
        <v>0</v>
      </c>
      <c r="V40" s="271">
        <f>IF('Parade Entries'!$G40="Marching Band",'Parade Entries'!V40,0)</f>
        <v>0</v>
      </c>
      <c r="W40" s="272">
        <f>IF('Parade Entries'!$G40="Marching Band",'Parade Entries'!Y40,0)</f>
        <v>0</v>
      </c>
      <c r="X40" s="271">
        <f>IF('Parade Entries'!$G40="Marching Band",'Parade Entries'!Z40,0)</f>
        <v>0</v>
      </c>
      <c r="Y40" s="272" t="str">
        <f>IF('Parade Entries'!$G40="Marching Band",'Parade Entries'!AA40,0)</f>
        <v/>
      </c>
      <c r="Z40" s="271" t="str">
        <f>IF('Parade Entries'!$G40="Marching Band",'Parade Entries'!AB40,0)</f>
        <v/>
      </c>
      <c r="AA40" s="272" t="str">
        <f>IF('Parade Entries'!$G40="Marching Band",'Parade Entries'!AC40,0)</f>
        <v/>
      </c>
      <c r="AB40" s="156" t="str">
        <f>IF('Parade Entries'!$G40="Marching Band",'Parade Entries'!AD40,0)</f>
        <v>William Russell</v>
      </c>
      <c r="AC40" s="156" t="str">
        <f>IF('Parade Entries'!$G40="Marching Band",'Parade Entries'!AE40,0)</f>
        <v>New Site</v>
      </c>
      <c r="AD40" s="156" t="str">
        <f>IF('Parade Entries'!$G40="Marching Band",'Parade Entries'!AF40,0)</f>
        <v/>
      </c>
    </row>
    <row r="41" spans="2:30" ht="18" x14ac:dyDescent="0.25">
      <c r="B41" s="156">
        <f>IF('Parade Entries'!$G41="Marching Band",'Parade Entries'!B41,0)</f>
        <v>0</v>
      </c>
      <c r="C41" s="233">
        <f>IF('Parade Entries'!$G41="Marching Band",'Parade Entries'!E41,0)</f>
        <v>0</v>
      </c>
      <c r="D41" s="269">
        <f>IF('Parade Entries'!$G41="Marching Band",'Parade Entries'!F41,0)</f>
        <v>0</v>
      </c>
      <c r="E41" s="156">
        <f>IF('Parade Entries'!$G41="Marching Band",'Parade Entries'!G41,0)</f>
        <v>0</v>
      </c>
      <c r="F41" s="156">
        <f>IF('Parade Entries'!$G41="Marching Band",'Parade Entries'!H41,0)</f>
        <v>0</v>
      </c>
      <c r="G41" s="156">
        <f>IF('Parade Entries'!$G41="Marching Band",'Parade Entries'!I41,0)</f>
        <v>0</v>
      </c>
      <c r="H41" s="156">
        <f>IF('Parade Entries'!$G41="Marching Band",'Parade Entries'!J41,0)</f>
        <v>0</v>
      </c>
      <c r="I41" s="268">
        <f>IF('Parade Entries'!$G41="Marching Band",'Parade Entries'!K41,0)</f>
        <v>0</v>
      </c>
      <c r="J41" s="156">
        <f>IF('Parade Entries'!$G41="Marching Band",'Parade Entries'!L41,0)</f>
        <v>0</v>
      </c>
      <c r="K41" s="156">
        <f>IF('Parade Entries'!$G41="Marching Band",'Parade Entries'!M41,0)</f>
        <v>0</v>
      </c>
      <c r="L41" s="156">
        <f>IF('Parade Entries'!$G41="Marching Band",'Parade Entries'!N41,0)</f>
        <v>0</v>
      </c>
      <c r="M41" s="156">
        <f>IF('Parade Entries'!$G41="Marching Band",'Parade Entries'!O41,0)</f>
        <v>0</v>
      </c>
      <c r="N41" s="156">
        <f>IF('Parade Entries'!$G41="Marching Band",'Parade Entries'!P41,0)</f>
        <v>0</v>
      </c>
      <c r="O41" s="156">
        <f>IF('Parade Entries'!$G41="Marching Band",'Parade Entries'!Q41,0)</f>
        <v>0</v>
      </c>
      <c r="P41" s="156">
        <f>IF('Parade Entries'!$G41="Marching Band",'Parade Entries'!R41,0)</f>
        <v>0</v>
      </c>
      <c r="Q41" s="156">
        <f>IF('Parade Entries'!$G41="Marching Band",'Parade Entries'!S41,0)</f>
        <v>0</v>
      </c>
      <c r="R41" s="156">
        <f>IF('Parade Entries'!$G41="Marching Band",'Parade Entries'!T41,0)</f>
        <v>0</v>
      </c>
      <c r="S41" s="271">
        <f>IF('Parade Entries'!$G41="Marching Band",'Parade Entries'!U41,0)</f>
        <v>0</v>
      </c>
      <c r="T41" s="271">
        <f>IF('Parade Entries'!$G41="Marching Band",'Parade Entries'!W41,0)</f>
        <v>0</v>
      </c>
      <c r="U41" s="271">
        <f>IF('Parade Entries'!$G41="Marching Band",'Parade Entries'!X41,0)</f>
        <v>0</v>
      </c>
      <c r="V41" s="271">
        <f>IF('Parade Entries'!$G41="Marching Band",'Parade Entries'!V41,0)</f>
        <v>0</v>
      </c>
      <c r="W41" s="272">
        <f>IF('Parade Entries'!$G41="Marching Band",'Parade Entries'!Y41,0)</f>
        <v>0</v>
      </c>
      <c r="X41" s="271">
        <f>IF('Parade Entries'!$G41="Marching Band",'Parade Entries'!Z41,0)</f>
        <v>0</v>
      </c>
      <c r="Y41" s="272">
        <f>IF('Parade Entries'!$G41="Marching Band",'Parade Entries'!AA41,0)</f>
        <v>0</v>
      </c>
      <c r="Z41" s="271">
        <f>IF('Parade Entries'!$G41="Marching Band",'Parade Entries'!AB41,0)</f>
        <v>0</v>
      </c>
      <c r="AA41" s="272">
        <f>IF('Parade Entries'!$G41="Marching Band",'Parade Entries'!AC41,0)</f>
        <v>0</v>
      </c>
      <c r="AB41" s="156">
        <f>IF('Parade Entries'!$G41="Marching Band",'Parade Entries'!AD41,0)</f>
        <v>0</v>
      </c>
      <c r="AC41" s="156">
        <f>IF('Parade Entries'!$G41="Marching Band",'Parade Entries'!AE41,0)</f>
        <v>0</v>
      </c>
      <c r="AD41" s="156">
        <f>IF('Parade Entries'!$G41="Marching Band",'Parade Entries'!AF41,0)</f>
        <v>0</v>
      </c>
    </row>
    <row r="42" spans="2:30" ht="18" x14ac:dyDescent="0.25">
      <c r="B42" s="156">
        <f>IF('Parade Entries'!$G42="Marching Band",'Parade Entries'!B42,0)</f>
        <v>0</v>
      </c>
      <c r="C42" s="233">
        <f>IF('Parade Entries'!$G42="Marching Band",'Parade Entries'!E42,0)</f>
        <v>0</v>
      </c>
      <c r="D42" s="269">
        <f>IF('Parade Entries'!$G42="Marching Band",'Parade Entries'!F42,0)</f>
        <v>0</v>
      </c>
      <c r="E42" s="156">
        <f>IF('Parade Entries'!$G42="Marching Band",'Parade Entries'!G42,0)</f>
        <v>0</v>
      </c>
      <c r="F42" s="156">
        <f>IF('Parade Entries'!$G42="Marching Band",'Parade Entries'!H42,0)</f>
        <v>0</v>
      </c>
      <c r="G42" s="156">
        <f>IF('Parade Entries'!$G42="Marching Band",'Parade Entries'!I42,0)</f>
        <v>0</v>
      </c>
      <c r="H42" s="156">
        <f>IF('Parade Entries'!$G42="Marching Band",'Parade Entries'!J42,0)</f>
        <v>0</v>
      </c>
      <c r="I42" s="268">
        <f>IF('Parade Entries'!$G42="Marching Band",'Parade Entries'!K42,0)</f>
        <v>0</v>
      </c>
      <c r="J42" s="156">
        <f>IF('Parade Entries'!$G42="Marching Band",'Parade Entries'!L42,0)</f>
        <v>0</v>
      </c>
      <c r="K42" s="156">
        <f>IF('Parade Entries'!$G42="Marching Band",'Parade Entries'!M42,0)</f>
        <v>0</v>
      </c>
      <c r="L42" s="156">
        <f>IF('Parade Entries'!$G42="Marching Band",'Parade Entries'!N42,0)</f>
        <v>0</v>
      </c>
      <c r="M42" s="156">
        <f>IF('Parade Entries'!$G42="Marching Band",'Parade Entries'!O42,0)</f>
        <v>0</v>
      </c>
      <c r="N42" s="156">
        <f>IF('Parade Entries'!$G42="Marching Band",'Parade Entries'!P42,0)</f>
        <v>0</v>
      </c>
      <c r="O42" s="156">
        <f>IF('Parade Entries'!$G42="Marching Band",'Parade Entries'!Q42,0)</f>
        <v>0</v>
      </c>
      <c r="P42" s="156">
        <f>IF('Parade Entries'!$G42="Marching Band",'Parade Entries'!R42,0)</f>
        <v>0</v>
      </c>
      <c r="Q42" s="156">
        <f>IF('Parade Entries'!$G42="Marching Band",'Parade Entries'!S42,0)</f>
        <v>0</v>
      </c>
      <c r="R42" s="156">
        <f>IF('Parade Entries'!$G42="Marching Band",'Parade Entries'!T42,0)</f>
        <v>0</v>
      </c>
      <c r="S42" s="271">
        <f>IF('Parade Entries'!$G42="Marching Band",'Parade Entries'!U42,0)</f>
        <v>0</v>
      </c>
      <c r="T42" s="271">
        <f>IF('Parade Entries'!$G42="Marching Band",'Parade Entries'!W42,0)</f>
        <v>0</v>
      </c>
      <c r="U42" s="271">
        <f>IF('Parade Entries'!$G42="Marching Band",'Parade Entries'!X42,0)</f>
        <v>0</v>
      </c>
      <c r="V42" s="271">
        <f>IF('Parade Entries'!$G42="Marching Band",'Parade Entries'!V42,0)</f>
        <v>0</v>
      </c>
      <c r="W42" s="272">
        <f>IF('Parade Entries'!$G42="Marching Band",'Parade Entries'!Y42,0)</f>
        <v>0</v>
      </c>
      <c r="X42" s="271">
        <f>IF('Parade Entries'!$G42="Marching Band",'Parade Entries'!Z42,0)</f>
        <v>0</v>
      </c>
      <c r="Y42" s="272">
        <f>IF('Parade Entries'!$G42="Marching Band",'Parade Entries'!AA42,0)</f>
        <v>0</v>
      </c>
      <c r="Z42" s="271">
        <f>IF('Parade Entries'!$G42="Marching Band",'Parade Entries'!AB42,0)</f>
        <v>0</v>
      </c>
      <c r="AA42" s="272">
        <f>IF('Parade Entries'!$G42="Marching Band",'Parade Entries'!AC42,0)</f>
        <v>0</v>
      </c>
      <c r="AB42" s="156">
        <f>IF('Parade Entries'!$G42="Marching Band",'Parade Entries'!AD42,0)</f>
        <v>0</v>
      </c>
      <c r="AC42" s="156">
        <f>IF('Parade Entries'!$G42="Marching Band",'Parade Entries'!AE42,0)</f>
        <v>0</v>
      </c>
      <c r="AD42" s="156">
        <f>IF('Parade Entries'!$G42="Marching Band",'Parade Entries'!AF42,0)</f>
        <v>0</v>
      </c>
    </row>
    <row r="43" spans="2:30" ht="18" x14ac:dyDescent="0.25">
      <c r="B43" s="156">
        <f>IF('Parade Entries'!$G43="Marching Band",'Parade Entries'!B43,0)</f>
        <v>0</v>
      </c>
      <c r="C43" s="233">
        <f>IF('Parade Entries'!$G43="Marching Band",'Parade Entries'!E43,0)</f>
        <v>0</v>
      </c>
      <c r="D43" s="269">
        <f>IF('Parade Entries'!$G43="Marching Band",'Parade Entries'!F43,0)</f>
        <v>0</v>
      </c>
      <c r="E43" s="156">
        <f>IF('Parade Entries'!$G43="Marching Band",'Parade Entries'!G43,0)</f>
        <v>0</v>
      </c>
      <c r="F43" s="156">
        <f>IF('Parade Entries'!$G43="Marching Band",'Parade Entries'!H43,0)</f>
        <v>0</v>
      </c>
      <c r="G43" s="156">
        <f>IF('Parade Entries'!$G43="Marching Band",'Parade Entries'!I43,0)</f>
        <v>0</v>
      </c>
      <c r="H43" s="156">
        <f>IF('Parade Entries'!$G43="Marching Band",'Parade Entries'!J43,0)</f>
        <v>0</v>
      </c>
      <c r="I43" s="268">
        <f>IF('Parade Entries'!$G43="Marching Band",'Parade Entries'!K43,0)</f>
        <v>0</v>
      </c>
      <c r="J43" s="156">
        <f>IF('Parade Entries'!$G43="Marching Band",'Parade Entries'!L43,0)</f>
        <v>0</v>
      </c>
      <c r="K43" s="156">
        <f>IF('Parade Entries'!$G43="Marching Band",'Parade Entries'!M43,0)</f>
        <v>0</v>
      </c>
      <c r="L43" s="156">
        <f>IF('Parade Entries'!$G43="Marching Band",'Parade Entries'!N43,0)</f>
        <v>0</v>
      </c>
      <c r="M43" s="156">
        <f>IF('Parade Entries'!$G43="Marching Band",'Parade Entries'!O43,0)</f>
        <v>0</v>
      </c>
      <c r="N43" s="156">
        <f>IF('Parade Entries'!$G43="Marching Band",'Parade Entries'!P43,0)</f>
        <v>0</v>
      </c>
      <c r="O43" s="156">
        <f>IF('Parade Entries'!$G43="Marching Band",'Parade Entries'!Q43,0)</f>
        <v>0</v>
      </c>
      <c r="P43" s="156">
        <f>IF('Parade Entries'!$G43="Marching Band",'Parade Entries'!R43,0)</f>
        <v>0</v>
      </c>
      <c r="Q43" s="156">
        <f>IF('Parade Entries'!$G43="Marching Band",'Parade Entries'!S43,0)</f>
        <v>0</v>
      </c>
      <c r="R43" s="156">
        <f>IF('Parade Entries'!$G43="Marching Band",'Parade Entries'!T43,0)</f>
        <v>0</v>
      </c>
      <c r="S43" s="271">
        <f>IF('Parade Entries'!$G43="Marching Band",'Parade Entries'!U43,0)</f>
        <v>0</v>
      </c>
      <c r="T43" s="271">
        <f>IF('Parade Entries'!$G43="Marching Band",'Parade Entries'!W43,0)</f>
        <v>0</v>
      </c>
      <c r="U43" s="271">
        <f>IF('Parade Entries'!$G43="Marching Band",'Parade Entries'!X43,0)</f>
        <v>0</v>
      </c>
      <c r="V43" s="271">
        <f>IF('Parade Entries'!$G43="Marching Band",'Parade Entries'!V43,0)</f>
        <v>0</v>
      </c>
      <c r="W43" s="272">
        <f>IF('Parade Entries'!$G43="Marching Band",'Parade Entries'!Y43,0)</f>
        <v>0</v>
      </c>
      <c r="X43" s="271">
        <f>IF('Parade Entries'!$G43="Marching Band",'Parade Entries'!Z43,0)</f>
        <v>0</v>
      </c>
      <c r="Y43" s="272">
        <f>IF('Parade Entries'!$G43="Marching Band",'Parade Entries'!AA43,0)</f>
        <v>0</v>
      </c>
      <c r="Z43" s="271">
        <f>IF('Parade Entries'!$G43="Marching Band",'Parade Entries'!AB43,0)</f>
        <v>0</v>
      </c>
      <c r="AA43" s="272">
        <f>IF('Parade Entries'!$G43="Marching Band",'Parade Entries'!AC43,0)</f>
        <v>0</v>
      </c>
      <c r="AB43" s="156">
        <f>IF('Parade Entries'!$G43="Marching Band",'Parade Entries'!AD43,0)</f>
        <v>0</v>
      </c>
      <c r="AC43" s="156">
        <f>IF('Parade Entries'!$G43="Marching Band",'Parade Entries'!AE43,0)</f>
        <v>0</v>
      </c>
      <c r="AD43" s="156">
        <f>IF('Parade Entries'!$G43="Marching Band",'Parade Entries'!AF43,0)</f>
        <v>0</v>
      </c>
    </row>
    <row r="44" spans="2:30" ht="18" x14ac:dyDescent="0.25">
      <c r="B44" s="156">
        <f>IF('Parade Entries'!$G44="Marching Band",'Parade Entries'!B44,0)</f>
        <v>0</v>
      </c>
      <c r="C44" s="233">
        <f>IF('Parade Entries'!$G44="Marching Band",'Parade Entries'!E44,0)</f>
        <v>0</v>
      </c>
      <c r="D44" s="269">
        <f>IF('Parade Entries'!$G44="Marching Band",'Parade Entries'!F44,0)</f>
        <v>0</v>
      </c>
      <c r="E44" s="156">
        <f>IF('Parade Entries'!$G44="Marching Band",'Parade Entries'!G44,0)</f>
        <v>0</v>
      </c>
      <c r="F44" s="156">
        <f>IF('Parade Entries'!$G44="Marching Band",'Parade Entries'!H44,0)</f>
        <v>0</v>
      </c>
      <c r="G44" s="156">
        <f>IF('Parade Entries'!$G44="Marching Band",'Parade Entries'!I44,0)</f>
        <v>0</v>
      </c>
      <c r="H44" s="156">
        <f>IF('Parade Entries'!$G44="Marching Band",'Parade Entries'!J44,0)</f>
        <v>0</v>
      </c>
      <c r="I44" s="268">
        <f>IF('Parade Entries'!$G44="Marching Band",'Parade Entries'!K44,0)</f>
        <v>0</v>
      </c>
      <c r="J44" s="156">
        <f>IF('Parade Entries'!$G44="Marching Band",'Parade Entries'!L44,0)</f>
        <v>0</v>
      </c>
      <c r="K44" s="156">
        <f>IF('Parade Entries'!$G44="Marching Band",'Parade Entries'!M44,0)</f>
        <v>0</v>
      </c>
      <c r="L44" s="156">
        <f>IF('Parade Entries'!$G44="Marching Band",'Parade Entries'!N44,0)</f>
        <v>0</v>
      </c>
      <c r="M44" s="156">
        <f>IF('Parade Entries'!$G44="Marching Band",'Parade Entries'!O44,0)</f>
        <v>0</v>
      </c>
      <c r="N44" s="156">
        <f>IF('Parade Entries'!$G44="Marching Band",'Parade Entries'!P44,0)</f>
        <v>0</v>
      </c>
      <c r="O44" s="156">
        <f>IF('Parade Entries'!$G44="Marching Band",'Parade Entries'!Q44,0)</f>
        <v>0</v>
      </c>
      <c r="P44" s="156">
        <f>IF('Parade Entries'!$G44="Marching Band",'Parade Entries'!R44,0)</f>
        <v>0</v>
      </c>
      <c r="Q44" s="156">
        <f>IF('Parade Entries'!$G44="Marching Band",'Parade Entries'!S44,0)</f>
        <v>0</v>
      </c>
      <c r="R44" s="156">
        <f>IF('Parade Entries'!$G44="Marching Band",'Parade Entries'!T44,0)</f>
        <v>0</v>
      </c>
      <c r="S44" s="271">
        <f>IF('Parade Entries'!$G44="Marching Band",'Parade Entries'!U44,0)</f>
        <v>0</v>
      </c>
      <c r="T44" s="271">
        <f>IF('Parade Entries'!$G44="Marching Band",'Parade Entries'!W44,0)</f>
        <v>0</v>
      </c>
      <c r="U44" s="271">
        <f>IF('Parade Entries'!$G44="Marching Band",'Parade Entries'!X44,0)</f>
        <v>0</v>
      </c>
      <c r="V44" s="271">
        <f>IF('Parade Entries'!$G44="Marching Band",'Parade Entries'!V44,0)</f>
        <v>0</v>
      </c>
      <c r="W44" s="272">
        <f>IF('Parade Entries'!$G44="Marching Band",'Parade Entries'!Y44,0)</f>
        <v>0</v>
      </c>
      <c r="X44" s="271">
        <f>IF('Parade Entries'!$G44="Marching Band",'Parade Entries'!Z44,0)</f>
        <v>0</v>
      </c>
      <c r="Y44" s="272">
        <f>IF('Parade Entries'!$G44="Marching Band",'Parade Entries'!AA44,0)</f>
        <v>0</v>
      </c>
      <c r="Z44" s="271">
        <f>IF('Parade Entries'!$G44="Marching Band",'Parade Entries'!AB44,0)</f>
        <v>0</v>
      </c>
      <c r="AA44" s="272">
        <f>IF('Parade Entries'!$G44="Marching Band",'Parade Entries'!AC44,0)</f>
        <v>0</v>
      </c>
      <c r="AB44" s="156">
        <f>IF('Parade Entries'!$G44="Marching Band",'Parade Entries'!AD44,0)</f>
        <v>0</v>
      </c>
      <c r="AC44" s="156">
        <f>IF('Parade Entries'!$G44="Marching Band",'Parade Entries'!AE44,0)</f>
        <v>0</v>
      </c>
      <c r="AD44" s="156">
        <f>IF('Parade Entries'!$G44="Marching Band",'Parade Entries'!AF44,0)</f>
        <v>0</v>
      </c>
    </row>
    <row r="45" spans="2:30" ht="18" x14ac:dyDescent="0.25">
      <c r="B45" s="156">
        <f>IF('Parade Entries'!$G45="Marching Band",'Parade Entries'!B45,0)</f>
        <v>0</v>
      </c>
      <c r="C45" s="233">
        <f>IF('Parade Entries'!$G45="Marching Band",'Parade Entries'!E45,0)</f>
        <v>0</v>
      </c>
      <c r="D45" s="269">
        <f>IF('Parade Entries'!$G45="Marching Band",'Parade Entries'!F45,0)</f>
        <v>0</v>
      </c>
      <c r="E45" s="156">
        <f>IF('Parade Entries'!$G45="Marching Band",'Parade Entries'!G45,0)</f>
        <v>0</v>
      </c>
      <c r="F45" s="156">
        <f>IF('Parade Entries'!$G45="Marching Band",'Parade Entries'!H45,0)</f>
        <v>0</v>
      </c>
      <c r="G45" s="156">
        <f>IF('Parade Entries'!$G45="Marching Band",'Parade Entries'!I45,0)</f>
        <v>0</v>
      </c>
      <c r="H45" s="156">
        <f>IF('Parade Entries'!$G45="Marching Band",'Parade Entries'!J45,0)</f>
        <v>0</v>
      </c>
      <c r="I45" s="268">
        <f>IF('Parade Entries'!$G45="Marching Band",'Parade Entries'!K45,0)</f>
        <v>0</v>
      </c>
      <c r="J45" s="156">
        <f>IF('Parade Entries'!$G45="Marching Band",'Parade Entries'!L45,0)</f>
        <v>0</v>
      </c>
      <c r="K45" s="156">
        <f>IF('Parade Entries'!$G45="Marching Band",'Parade Entries'!M45,0)</f>
        <v>0</v>
      </c>
      <c r="L45" s="156">
        <f>IF('Parade Entries'!$G45="Marching Band",'Parade Entries'!N45,0)</f>
        <v>0</v>
      </c>
      <c r="M45" s="156">
        <f>IF('Parade Entries'!$G45="Marching Band",'Parade Entries'!O45,0)</f>
        <v>0</v>
      </c>
      <c r="N45" s="156">
        <f>IF('Parade Entries'!$G45="Marching Band",'Parade Entries'!P45,0)</f>
        <v>0</v>
      </c>
      <c r="O45" s="156">
        <f>IF('Parade Entries'!$G45="Marching Band",'Parade Entries'!Q45,0)</f>
        <v>0</v>
      </c>
      <c r="P45" s="156">
        <f>IF('Parade Entries'!$G45="Marching Band",'Parade Entries'!R45,0)</f>
        <v>0</v>
      </c>
      <c r="Q45" s="156">
        <f>IF('Parade Entries'!$G45="Marching Band",'Parade Entries'!S45,0)</f>
        <v>0</v>
      </c>
      <c r="R45" s="156">
        <f>IF('Parade Entries'!$G45="Marching Band",'Parade Entries'!T45,0)</f>
        <v>0</v>
      </c>
      <c r="S45" s="271">
        <f>IF('Parade Entries'!$G45="Marching Band",'Parade Entries'!U45,0)</f>
        <v>0</v>
      </c>
      <c r="T45" s="271">
        <f>IF('Parade Entries'!$G45="Marching Band",'Parade Entries'!W45,0)</f>
        <v>0</v>
      </c>
      <c r="U45" s="271">
        <f>IF('Parade Entries'!$G45="Marching Band",'Parade Entries'!X45,0)</f>
        <v>0</v>
      </c>
      <c r="V45" s="271">
        <f>IF('Parade Entries'!$G45="Marching Band",'Parade Entries'!V45,0)</f>
        <v>0</v>
      </c>
      <c r="W45" s="272">
        <f>IF('Parade Entries'!$G45="Marching Band",'Parade Entries'!Y45,0)</f>
        <v>0</v>
      </c>
      <c r="X45" s="271">
        <f>IF('Parade Entries'!$G45="Marching Band",'Parade Entries'!Z45,0)</f>
        <v>0</v>
      </c>
      <c r="Y45" s="272">
        <f>IF('Parade Entries'!$G45="Marching Band",'Parade Entries'!AA45,0)</f>
        <v>0</v>
      </c>
      <c r="Z45" s="271">
        <f>IF('Parade Entries'!$G45="Marching Band",'Parade Entries'!AB45,0)</f>
        <v>0</v>
      </c>
      <c r="AA45" s="272">
        <f>IF('Parade Entries'!$G45="Marching Band",'Parade Entries'!AC45,0)</f>
        <v>0</v>
      </c>
      <c r="AB45" s="156">
        <f>IF('Parade Entries'!$G45="Marching Band",'Parade Entries'!AD45,0)</f>
        <v>0</v>
      </c>
      <c r="AC45" s="156">
        <f>IF('Parade Entries'!$G45="Marching Band",'Parade Entries'!AE45,0)</f>
        <v>0</v>
      </c>
      <c r="AD45" s="156">
        <f>IF('Parade Entries'!$G45="Marching Band",'Parade Entries'!AF45,0)</f>
        <v>0</v>
      </c>
    </row>
    <row r="46" spans="2:30" ht="18" x14ac:dyDescent="0.25">
      <c r="B46" s="156">
        <f>IF('Parade Entries'!$G46="Marching Band",'Parade Entries'!B46,0)</f>
        <v>0</v>
      </c>
      <c r="C46" s="233">
        <f>IF('Parade Entries'!$G46="Marching Band",'Parade Entries'!E46,0)</f>
        <v>0</v>
      </c>
      <c r="D46" s="269">
        <f>IF('Parade Entries'!$G46="Marching Band",'Parade Entries'!F46,0)</f>
        <v>0</v>
      </c>
      <c r="E46" s="156">
        <f>IF('Parade Entries'!$G46="Marching Band",'Parade Entries'!G46,0)</f>
        <v>0</v>
      </c>
      <c r="F46" s="156">
        <f>IF('Parade Entries'!$G46="Marching Band",'Parade Entries'!H46,0)</f>
        <v>0</v>
      </c>
      <c r="G46" s="156">
        <f>IF('Parade Entries'!$G46="Marching Band",'Parade Entries'!I46,0)</f>
        <v>0</v>
      </c>
      <c r="H46" s="156">
        <f>IF('Parade Entries'!$G46="Marching Band",'Parade Entries'!J46,0)</f>
        <v>0</v>
      </c>
      <c r="I46" s="268">
        <f>IF('Parade Entries'!$G46="Marching Band",'Parade Entries'!K46,0)</f>
        <v>0</v>
      </c>
      <c r="J46" s="156">
        <f>IF('Parade Entries'!$G46="Marching Band",'Parade Entries'!L46,0)</f>
        <v>0</v>
      </c>
      <c r="K46" s="156">
        <f>IF('Parade Entries'!$G46="Marching Band",'Parade Entries'!M46,0)</f>
        <v>0</v>
      </c>
      <c r="L46" s="156">
        <f>IF('Parade Entries'!$G46="Marching Band",'Parade Entries'!N46,0)</f>
        <v>0</v>
      </c>
      <c r="M46" s="156">
        <f>IF('Parade Entries'!$G46="Marching Band",'Parade Entries'!O46,0)</f>
        <v>0</v>
      </c>
      <c r="N46" s="156">
        <f>IF('Parade Entries'!$G46="Marching Band",'Parade Entries'!P46,0)</f>
        <v>0</v>
      </c>
      <c r="O46" s="156">
        <f>IF('Parade Entries'!$G46="Marching Band",'Parade Entries'!Q46,0)</f>
        <v>0</v>
      </c>
      <c r="P46" s="156">
        <f>IF('Parade Entries'!$G46="Marching Band",'Parade Entries'!R46,0)</f>
        <v>0</v>
      </c>
      <c r="Q46" s="156">
        <f>IF('Parade Entries'!$G46="Marching Band",'Parade Entries'!S46,0)</f>
        <v>0</v>
      </c>
      <c r="R46" s="156">
        <f>IF('Parade Entries'!$G46="Marching Band",'Parade Entries'!T46,0)</f>
        <v>0</v>
      </c>
      <c r="S46" s="271">
        <f>IF('Parade Entries'!$G46="Marching Band",'Parade Entries'!U46,0)</f>
        <v>0</v>
      </c>
      <c r="T46" s="271">
        <f>IF('Parade Entries'!$G46="Marching Band",'Parade Entries'!W46,0)</f>
        <v>0</v>
      </c>
      <c r="U46" s="271">
        <f>IF('Parade Entries'!$G46="Marching Band",'Parade Entries'!X46,0)</f>
        <v>0</v>
      </c>
      <c r="V46" s="271">
        <f>IF('Parade Entries'!$G46="Marching Band",'Parade Entries'!V46,0)</f>
        <v>0</v>
      </c>
      <c r="W46" s="272">
        <f>IF('Parade Entries'!$G46="Marching Band",'Parade Entries'!Y46,0)</f>
        <v>0</v>
      </c>
      <c r="X46" s="271">
        <f>IF('Parade Entries'!$G46="Marching Band",'Parade Entries'!Z46,0)</f>
        <v>0</v>
      </c>
      <c r="Y46" s="272">
        <f>IF('Parade Entries'!$G46="Marching Band",'Parade Entries'!AA46,0)</f>
        <v>0</v>
      </c>
      <c r="Z46" s="271">
        <f>IF('Parade Entries'!$G46="Marching Band",'Parade Entries'!AB46,0)</f>
        <v>0</v>
      </c>
      <c r="AA46" s="272">
        <f>IF('Parade Entries'!$G46="Marching Band",'Parade Entries'!AC46,0)</f>
        <v>0</v>
      </c>
      <c r="AB46" s="156">
        <f>IF('Parade Entries'!$G46="Marching Band",'Parade Entries'!AD46,0)</f>
        <v>0</v>
      </c>
      <c r="AC46" s="156">
        <f>IF('Parade Entries'!$G46="Marching Band",'Parade Entries'!AE46,0)</f>
        <v>0</v>
      </c>
      <c r="AD46" s="156">
        <f>IF('Parade Entries'!$G46="Marching Band",'Parade Entries'!AF46,0)</f>
        <v>0</v>
      </c>
    </row>
    <row r="47" spans="2:30" ht="18" x14ac:dyDescent="0.25">
      <c r="B47" s="156">
        <f>IF('Parade Entries'!$G47="Marching Band",'Parade Entries'!B47,0)</f>
        <v>0</v>
      </c>
      <c r="C47" s="233">
        <f>IF('Parade Entries'!$G47="Marching Band",'Parade Entries'!E47,0)</f>
        <v>0</v>
      </c>
      <c r="D47" s="269">
        <f>IF('Parade Entries'!$G47="Marching Band",'Parade Entries'!F47,0)</f>
        <v>0</v>
      </c>
      <c r="E47" s="156">
        <f>IF('Parade Entries'!$G47="Marching Band",'Parade Entries'!G47,0)</f>
        <v>0</v>
      </c>
      <c r="F47" s="156">
        <f>IF('Parade Entries'!$G47="Marching Band",'Parade Entries'!H47,0)</f>
        <v>0</v>
      </c>
      <c r="G47" s="156">
        <f>IF('Parade Entries'!$G47="Marching Band",'Parade Entries'!I47,0)</f>
        <v>0</v>
      </c>
      <c r="H47" s="156">
        <f>IF('Parade Entries'!$G47="Marching Band",'Parade Entries'!J47,0)</f>
        <v>0</v>
      </c>
      <c r="I47" s="268">
        <f>IF('Parade Entries'!$G47="Marching Band",'Parade Entries'!K47,0)</f>
        <v>0</v>
      </c>
      <c r="J47" s="156">
        <f>IF('Parade Entries'!$G47="Marching Band",'Parade Entries'!L47,0)</f>
        <v>0</v>
      </c>
      <c r="K47" s="156">
        <f>IF('Parade Entries'!$G47="Marching Band",'Parade Entries'!M47,0)</f>
        <v>0</v>
      </c>
      <c r="L47" s="156">
        <f>IF('Parade Entries'!$G47="Marching Band",'Parade Entries'!N47,0)</f>
        <v>0</v>
      </c>
      <c r="M47" s="156">
        <f>IF('Parade Entries'!$G47="Marching Band",'Parade Entries'!O47,0)</f>
        <v>0</v>
      </c>
      <c r="N47" s="156">
        <f>IF('Parade Entries'!$G47="Marching Band",'Parade Entries'!P47,0)</f>
        <v>0</v>
      </c>
      <c r="O47" s="156">
        <f>IF('Parade Entries'!$G47="Marching Band",'Parade Entries'!Q47,0)</f>
        <v>0</v>
      </c>
      <c r="P47" s="156">
        <f>IF('Parade Entries'!$G47="Marching Band",'Parade Entries'!R47,0)</f>
        <v>0</v>
      </c>
      <c r="Q47" s="156">
        <f>IF('Parade Entries'!$G47="Marching Band",'Parade Entries'!S47,0)</f>
        <v>0</v>
      </c>
      <c r="R47" s="156">
        <f>IF('Parade Entries'!$G47="Marching Band",'Parade Entries'!T47,0)</f>
        <v>0</v>
      </c>
      <c r="S47" s="271">
        <f>IF('Parade Entries'!$G47="Marching Band",'Parade Entries'!U47,0)</f>
        <v>0</v>
      </c>
      <c r="T47" s="271">
        <f>IF('Parade Entries'!$G47="Marching Band",'Parade Entries'!W47,0)</f>
        <v>0</v>
      </c>
      <c r="U47" s="271">
        <f>IF('Parade Entries'!$G47="Marching Band",'Parade Entries'!X47,0)</f>
        <v>0</v>
      </c>
      <c r="V47" s="271">
        <f>IF('Parade Entries'!$G47="Marching Band",'Parade Entries'!V47,0)</f>
        <v>0</v>
      </c>
      <c r="W47" s="272">
        <f>IF('Parade Entries'!$G47="Marching Band",'Parade Entries'!Y47,0)</f>
        <v>0</v>
      </c>
      <c r="X47" s="271">
        <f>IF('Parade Entries'!$G47="Marching Band",'Parade Entries'!Z47,0)</f>
        <v>0</v>
      </c>
      <c r="Y47" s="272">
        <f>IF('Parade Entries'!$G47="Marching Band",'Parade Entries'!AA47,0)</f>
        <v>0</v>
      </c>
      <c r="Z47" s="271">
        <f>IF('Parade Entries'!$G47="Marching Band",'Parade Entries'!AB47,0)</f>
        <v>0</v>
      </c>
      <c r="AA47" s="272">
        <f>IF('Parade Entries'!$G47="Marching Band",'Parade Entries'!AC47,0)</f>
        <v>0</v>
      </c>
      <c r="AB47" s="156">
        <f>IF('Parade Entries'!$G47="Marching Band",'Parade Entries'!AD47,0)</f>
        <v>0</v>
      </c>
      <c r="AC47" s="156">
        <f>IF('Parade Entries'!$G47="Marching Band",'Parade Entries'!AE47,0)</f>
        <v>0</v>
      </c>
      <c r="AD47" s="156">
        <f>IF('Parade Entries'!$G47="Marching Band",'Parade Entries'!AF47,0)</f>
        <v>0</v>
      </c>
    </row>
    <row r="48" spans="2:30" ht="18" x14ac:dyDescent="0.25">
      <c r="B48" s="156">
        <f>IF('Parade Entries'!$G48="Marching Band",'Parade Entries'!B48,0)</f>
        <v>0</v>
      </c>
      <c r="C48" s="233">
        <f>IF('Parade Entries'!$G48="Marching Band",'Parade Entries'!E48,0)</f>
        <v>0</v>
      </c>
      <c r="D48" s="269">
        <f>IF('Parade Entries'!$G48="Marching Band",'Parade Entries'!F48,0)</f>
        <v>0</v>
      </c>
      <c r="E48" s="156">
        <f>IF('Parade Entries'!$G48="Marching Band",'Parade Entries'!G48,0)</f>
        <v>0</v>
      </c>
      <c r="F48" s="156">
        <f>IF('Parade Entries'!$G48="Marching Band",'Parade Entries'!H48,0)</f>
        <v>0</v>
      </c>
      <c r="G48" s="156">
        <f>IF('Parade Entries'!$G48="Marching Band",'Parade Entries'!I48,0)</f>
        <v>0</v>
      </c>
      <c r="H48" s="156">
        <f>IF('Parade Entries'!$G48="Marching Band",'Parade Entries'!J48,0)</f>
        <v>0</v>
      </c>
      <c r="I48" s="268">
        <f>IF('Parade Entries'!$G48="Marching Band",'Parade Entries'!K48,0)</f>
        <v>0</v>
      </c>
      <c r="J48" s="156">
        <f>IF('Parade Entries'!$G48="Marching Band",'Parade Entries'!L48,0)</f>
        <v>0</v>
      </c>
      <c r="K48" s="156">
        <f>IF('Parade Entries'!$G48="Marching Band",'Parade Entries'!M48,0)</f>
        <v>0</v>
      </c>
      <c r="L48" s="156">
        <f>IF('Parade Entries'!$G48="Marching Band",'Parade Entries'!N48,0)</f>
        <v>0</v>
      </c>
      <c r="M48" s="156">
        <f>IF('Parade Entries'!$G48="Marching Band",'Parade Entries'!O48,0)</f>
        <v>0</v>
      </c>
      <c r="N48" s="156">
        <f>IF('Parade Entries'!$G48="Marching Band",'Parade Entries'!P48,0)</f>
        <v>0</v>
      </c>
      <c r="O48" s="156">
        <f>IF('Parade Entries'!$G48="Marching Band",'Parade Entries'!Q48,0)</f>
        <v>0</v>
      </c>
      <c r="P48" s="156">
        <f>IF('Parade Entries'!$G48="Marching Band",'Parade Entries'!R48,0)</f>
        <v>0</v>
      </c>
      <c r="Q48" s="156">
        <f>IF('Parade Entries'!$G48="Marching Band",'Parade Entries'!S48,0)</f>
        <v>0</v>
      </c>
      <c r="R48" s="156">
        <f>IF('Parade Entries'!$G48="Marching Band",'Parade Entries'!T48,0)</f>
        <v>0</v>
      </c>
      <c r="S48" s="271">
        <f>IF('Parade Entries'!$G48="Marching Band",'Parade Entries'!U48,0)</f>
        <v>0</v>
      </c>
      <c r="T48" s="271">
        <f>IF('Parade Entries'!$G48="Marching Band",'Parade Entries'!W48,0)</f>
        <v>0</v>
      </c>
      <c r="U48" s="271">
        <f>IF('Parade Entries'!$G48="Marching Band",'Parade Entries'!X48,0)</f>
        <v>0</v>
      </c>
      <c r="V48" s="271">
        <f>IF('Parade Entries'!$G48="Marching Band",'Parade Entries'!V48,0)</f>
        <v>0</v>
      </c>
      <c r="W48" s="272">
        <f>IF('Parade Entries'!$G48="Marching Band",'Parade Entries'!Y48,0)</f>
        <v>0</v>
      </c>
      <c r="X48" s="271">
        <f>IF('Parade Entries'!$G48="Marching Band",'Parade Entries'!Z48,0)</f>
        <v>0</v>
      </c>
      <c r="Y48" s="272">
        <f>IF('Parade Entries'!$G48="Marching Band",'Parade Entries'!AA48,0)</f>
        <v>0</v>
      </c>
      <c r="Z48" s="271">
        <f>IF('Parade Entries'!$G48="Marching Band",'Parade Entries'!AB48,0)</f>
        <v>0</v>
      </c>
      <c r="AA48" s="272">
        <f>IF('Parade Entries'!$G48="Marching Band",'Parade Entries'!AC48,0)</f>
        <v>0</v>
      </c>
      <c r="AB48" s="156">
        <f>IF('Parade Entries'!$G48="Marching Band",'Parade Entries'!AD48,0)</f>
        <v>0</v>
      </c>
      <c r="AC48" s="156">
        <f>IF('Parade Entries'!$G48="Marching Band",'Parade Entries'!AE48,0)</f>
        <v>0</v>
      </c>
      <c r="AD48" s="156">
        <f>IF('Parade Entries'!$G48="Marching Band",'Parade Entries'!AF48,0)</f>
        <v>0</v>
      </c>
    </row>
    <row r="49" spans="2:30" ht="18" x14ac:dyDescent="0.25">
      <c r="B49" s="156">
        <f>IF('Parade Entries'!$G49="Marching Band",'Parade Entries'!B49,0)</f>
        <v>0</v>
      </c>
      <c r="C49" s="233">
        <f>IF('Parade Entries'!$G49="Marching Band",'Parade Entries'!E49,0)</f>
        <v>0</v>
      </c>
      <c r="D49" s="269">
        <f>IF('Parade Entries'!$G49="Marching Band",'Parade Entries'!F49,0)</f>
        <v>0</v>
      </c>
      <c r="E49" s="156">
        <f>IF('Parade Entries'!$G49="Marching Band",'Parade Entries'!G49,0)</f>
        <v>0</v>
      </c>
      <c r="F49" s="156">
        <f>IF('Parade Entries'!$G49="Marching Band",'Parade Entries'!H49,0)</f>
        <v>0</v>
      </c>
      <c r="G49" s="156">
        <f>IF('Parade Entries'!$G49="Marching Band",'Parade Entries'!I49,0)</f>
        <v>0</v>
      </c>
      <c r="H49" s="156">
        <f>IF('Parade Entries'!$G49="Marching Band",'Parade Entries'!J49,0)</f>
        <v>0</v>
      </c>
      <c r="I49" s="268">
        <f>IF('Parade Entries'!$G49="Marching Band",'Parade Entries'!K49,0)</f>
        <v>0</v>
      </c>
      <c r="J49" s="156">
        <f>IF('Parade Entries'!$G49="Marching Band",'Parade Entries'!L49,0)</f>
        <v>0</v>
      </c>
      <c r="K49" s="156">
        <f>IF('Parade Entries'!$G49="Marching Band",'Parade Entries'!M49,0)</f>
        <v>0</v>
      </c>
      <c r="L49" s="156">
        <f>IF('Parade Entries'!$G49="Marching Band",'Parade Entries'!N49,0)</f>
        <v>0</v>
      </c>
      <c r="M49" s="156">
        <f>IF('Parade Entries'!$G49="Marching Band",'Parade Entries'!O49,0)</f>
        <v>0</v>
      </c>
      <c r="N49" s="156">
        <f>IF('Parade Entries'!$G49="Marching Band",'Parade Entries'!P49,0)</f>
        <v>0</v>
      </c>
      <c r="O49" s="156">
        <f>IF('Parade Entries'!$G49="Marching Band",'Parade Entries'!Q49,0)</f>
        <v>0</v>
      </c>
      <c r="P49" s="156">
        <f>IF('Parade Entries'!$G49="Marching Band",'Parade Entries'!R49,0)</f>
        <v>0</v>
      </c>
      <c r="Q49" s="156">
        <f>IF('Parade Entries'!$G49="Marching Band",'Parade Entries'!S49,0)</f>
        <v>0</v>
      </c>
      <c r="R49" s="156">
        <f>IF('Parade Entries'!$G49="Marching Band",'Parade Entries'!T49,0)</f>
        <v>0</v>
      </c>
      <c r="S49" s="271">
        <f>IF('Parade Entries'!$G49="Marching Band",'Parade Entries'!U49,0)</f>
        <v>0</v>
      </c>
      <c r="T49" s="271">
        <f>IF('Parade Entries'!$G49="Marching Band",'Parade Entries'!W49,0)</f>
        <v>0</v>
      </c>
      <c r="U49" s="271">
        <f>IF('Parade Entries'!$G49="Marching Band",'Parade Entries'!X49,0)</f>
        <v>0</v>
      </c>
      <c r="V49" s="271">
        <f>IF('Parade Entries'!$G49="Marching Band",'Parade Entries'!V49,0)</f>
        <v>0</v>
      </c>
      <c r="W49" s="272">
        <f>IF('Parade Entries'!$G49="Marching Band",'Parade Entries'!Y49,0)</f>
        <v>0</v>
      </c>
      <c r="X49" s="271">
        <f>IF('Parade Entries'!$G49="Marching Band",'Parade Entries'!Z49,0)</f>
        <v>0</v>
      </c>
      <c r="Y49" s="272">
        <f>IF('Parade Entries'!$G49="Marching Band",'Parade Entries'!AA49,0)</f>
        <v>0</v>
      </c>
      <c r="Z49" s="271">
        <f>IF('Parade Entries'!$G49="Marching Band",'Parade Entries'!AB49,0)</f>
        <v>0</v>
      </c>
      <c r="AA49" s="272">
        <f>IF('Parade Entries'!$G49="Marching Band",'Parade Entries'!AC49,0)</f>
        <v>0</v>
      </c>
      <c r="AB49" s="156">
        <f>IF('Parade Entries'!$G49="Marching Band",'Parade Entries'!AD49,0)</f>
        <v>0</v>
      </c>
      <c r="AC49" s="156">
        <f>IF('Parade Entries'!$G49="Marching Band",'Parade Entries'!AE49,0)</f>
        <v>0</v>
      </c>
      <c r="AD49" s="156">
        <f>IF('Parade Entries'!$G49="Marching Band",'Parade Entries'!AF49,0)</f>
        <v>0</v>
      </c>
    </row>
    <row r="50" spans="2:30" ht="18" x14ac:dyDescent="0.25">
      <c r="B50" s="156">
        <f>IF('Parade Entries'!$G50="Marching Band",'Parade Entries'!B50,0)</f>
        <v>0</v>
      </c>
      <c r="C50" s="233">
        <f>IF('Parade Entries'!$G50="Marching Band",'Parade Entries'!E50,0)</f>
        <v>0</v>
      </c>
      <c r="D50" s="269">
        <f>IF('Parade Entries'!$G50="Marching Band",'Parade Entries'!F50,0)</f>
        <v>0</v>
      </c>
      <c r="E50" s="156">
        <f>IF('Parade Entries'!$G50="Marching Band",'Parade Entries'!G50,0)</f>
        <v>0</v>
      </c>
      <c r="F50" s="156">
        <f>IF('Parade Entries'!$G50="Marching Band",'Parade Entries'!H50,0)</f>
        <v>0</v>
      </c>
      <c r="G50" s="156">
        <f>IF('Parade Entries'!$G50="Marching Band",'Parade Entries'!I50,0)</f>
        <v>0</v>
      </c>
      <c r="H50" s="156">
        <f>IF('Parade Entries'!$G50="Marching Band",'Parade Entries'!J50,0)</f>
        <v>0</v>
      </c>
      <c r="I50" s="268">
        <f>IF('Parade Entries'!$G50="Marching Band",'Parade Entries'!K50,0)</f>
        <v>0</v>
      </c>
      <c r="J50" s="156">
        <f>IF('Parade Entries'!$G50="Marching Band",'Parade Entries'!L50,0)</f>
        <v>0</v>
      </c>
      <c r="K50" s="156">
        <f>IF('Parade Entries'!$G50="Marching Band",'Parade Entries'!M50,0)</f>
        <v>0</v>
      </c>
      <c r="L50" s="156">
        <f>IF('Parade Entries'!$G50="Marching Band",'Parade Entries'!N50,0)</f>
        <v>0</v>
      </c>
      <c r="M50" s="156">
        <f>IF('Parade Entries'!$G50="Marching Band",'Parade Entries'!O50,0)</f>
        <v>0</v>
      </c>
      <c r="N50" s="156">
        <f>IF('Parade Entries'!$G50="Marching Band",'Parade Entries'!P50,0)</f>
        <v>0</v>
      </c>
      <c r="O50" s="156">
        <f>IF('Parade Entries'!$G50="Marching Band",'Parade Entries'!Q50,0)</f>
        <v>0</v>
      </c>
      <c r="P50" s="156">
        <f>IF('Parade Entries'!$G50="Marching Band",'Parade Entries'!R50,0)</f>
        <v>0</v>
      </c>
      <c r="Q50" s="156">
        <f>IF('Parade Entries'!$G50="Marching Band",'Parade Entries'!S50,0)</f>
        <v>0</v>
      </c>
      <c r="R50" s="156">
        <f>IF('Parade Entries'!$G50="Marching Band",'Parade Entries'!T50,0)</f>
        <v>0</v>
      </c>
      <c r="S50" s="271">
        <f>IF('Parade Entries'!$G50="Marching Band",'Parade Entries'!U50,0)</f>
        <v>0</v>
      </c>
      <c r="T50" s="271">
        <f>IF('Parade Entries'!$G50="Marching Band",'Parade Entries'!W50,0)</f>
        <v>0</v>
      </c>
      <c r="U50" s="271">
        <f>IF('Parade Entries'!$G50="Marching Band",'Parade Entries'!X50,0)</f>
        <v>0</v>
      </c>
      <c r="V50" s="271">
        <f>IF('Parade Entries'!$G50="Marching Band",'Parade Entries'!V50,0)</f>
        <v>0</v>
      </c>
      <c r="W50" s="272">
        <f>IF('Parade Entries'!$G50="Marching Band",'Parade Entries'!Y50,0)</f>
        <v>0</v>
      </c>
      <c r="X50" s="271">
        <f>IF('Parade Entries'!$G50="Marching Band",'Parade Entries'!Z50,0)</f>
        <v>0</v>
      </c>
      <c r="Y50" s="272">
        <f>IF('Parade Entries'!$G50="Marching Band",'Parade Entries'!AA50,0)</f>
        <v>0</v>
      </c>
      <c r="Z50" s="271">
        <f>IF('Parade Entries'!$G50="Marching Band",'Parade Entries'!AB50,0)</f>
        <v>0</v>
      </c>
      <c r="AA50" s="272">
        <f>IF('Parade Entries'!$G50="Marching Band",'Parade Entries'!AC50,0)</f>
        <v>0</v>
      </c>
      <c r="AB50" s="156">
        <f>IF('Parade Entries'!$G50="Marching Band",'Parade Entries'!AD50,0)</f>
        <v>0</v>
      </c>
      <c r="AC50" s="156">
        <f>IF('Parade Entries'!$G50="Marching Band",'Parade Entries'!AE50,0)</f>
        <v>0</v>
      </c>
      <c r="AD50" s="156">
        <f>IF('Parade Entries'!$G50="Marching Band",'Parade Entries'!AF50,0)</f>
        <v>0</v>
      </c>
    </row>
    <row r="51" spans="2:30" ht="18" x14ac:dyDescent="0.25">
      <c r="B51" s="156">
        <f>IF('Parade Entries'!$G51="Marching Band",'Parade Entries'!B51,0)</f>
        <v>0</v>
      </c>
      <c r="C51" s="233">
        <f>IF('Parade Entries'!$G51="Marching Band",'Parade Entries'!E51,0)</f>
        <v>0</v>
      </c>
      <c r="D51" s="269">
        <f>IF('Parade Entries'!$G51="Marching Band",'Parade Entries'!F51,0)</f>
        <v>0</v>
      </c>
      <c r="E51" s="156">
        <f>IF('Parade Entries'!$G51="Marching Band",'Parade Entries'!G51,0)</f>
        <v>0</v>
      </c>
      <c r="F51" s="156">
        <f>IF('Parade Entries'!$G51="Marching Band",'Parade Entries'!H51,0)</f>
        <v>0</v>
      </c>
      <c r="G51" s="156">
        <f>IF('Parade Entries'!$G51="Marching Band",'Parade Entries'!I51,0)</f>
        <v>0</v>
      </c>
      <c r="H51" s="156">
        <f>IF('Parade Entries'!$G51="Marching Band",'Parade Entries'!J51,0)</f>
        <v>0</v>
      </c>
      <c r="I51" s="268">
        <f>IF('Parade Entries'!$G51="Marching Band",'Parade Entries'!K51,0)</f>
        <v>0</v>
      </c>
      <c r="J51" s="156">
        <f>IF('Parade Entries'!$G51="Marching Band",'Parade Entries'!L51,0)</f>
        <v>0</v>
      </c>
      <c r="K51" s="156">
        <f>IF('Parade Entries'!$G51="Marching Band",'Parade Entries'!M51,0)</f>
        <v>0</v>
      </c>
      <c r="L51" s="156">
        <f>IF('Parade Entries'!$G51="Marching Band",'Parade Entries'!N51,0)</f>
        <v>0</v>
      </c>
      <c r="M51" s="156">
        <f>IF('Parade Entries'!$G51="Marching Band",'Parade Entries'!O51,0)</f>
        <v>0</v>
      </c>
      <c r="N51" s="156">
        <f>IF('Parade Entries'!$G51="Marching Band",'Parade Entries'!P51,0)</f>
        <v>0</v>
      </c>
      <c r="O51" s="156">
        <f>IF('Parade Entries'!$G51="Marching Band",'Parade Entries'!Q51,0)</f>
        <v>0</v>
      </c>
      <c r="P51" s="156">
        <f>IF('Parade Entries'!$G51="Marching Band",'Parade Entries'!R51,0)</f>
        <v>0</v>
      </c>
      <c r="Q51" s="156">
        <f>IF('Parade Entries'!$G51="Marching Band",'Parade Entries'!S51,0)</f>
        <v>0</v>
      </c>
      <c r="R51" s="156">
        <f>IF('Parade Entries'!$G51="Marching Band",'Parade Entries'!T51,0)</f>
        <v>0</v>
      </c>
      <c r="S51" s="271">
        <f>IF('Parade Entries'!$G51="Marching Band",'Parade Entries'!U51,0)</f>
        <v>0</v>
      </c>
      <c r="T51" s="271">
        <f>IF('Parade Entries'!$G51="Marching Band",'Parade Entries'!W51,0)</f>
        <v>0</v>
      </c>
      <c r="U51" s="271">
        <f>IF('Parade Entries'!$G51="Marching Band",'Parade Entries'!X51,0)</f>
        <v>0</v>
      </c>
      <c r="V51" s="271">
        <f>IF('Parade Entries'!$G51="Marching Band",'Parade Entries'!V51,0)</f>
        <v>0</v>
      </c>
      <c r="W51" s="272">
        <f>IF('Parade Entries'!$G51="Marching Band",'Parade Entries'!Y51,0)</f>
        <v>0</v>
      </c>
      <c r="X51" s="271">
        <f>IF('Parade Entries'!$G51="Marching Band",'Parade Entries'!Z51,0)</f>
        <v>0</v>
      </c>
      <c r="Y51" s="272">
        <f>IF('Parade Entries'!$G51="Marching Band",'Parade Entries'!AA51,0)</f>
        <v>0</v>
      </c>
      <c r="Z51" s="271">
        <f>IF('Parade Entries'!$G51="Marching Band",'Parade Entries'!AB51,0)</f>
        <v>0</v>
      </c>
      <c r="AA51" s="272">
        <f>IF('Parade Entries'!$G51="Marching Band",'Parade Entries'!AC51,0)</f>
        <v>0</v>
      </c>
      <c r="AB51" s="156">
        <f>IF('Parade Entries'!$G51="Marching Band",'Parade Entries'!AD51,0)</f>
        <v>0</v>
      </c>
      <c r="AC51" s="156">
        <f>IF('Parade Entries'!$G51="Marching Band",'Parade Entries'!AE51,0)</f>
        <v>0</v>
      </c>
      <c r="AD51" s="156">
        <f>IF('Parade Entries'!$G51="Marching Band",'Parade Entries'!AF51,0)</f>
        <v>0</v>
      </c>
    </row>
    <row r="52" spans="2:30" ht="18" x14ac:dyDescent="0.25">
      <c r="B52" s="156">
        <f>IF('Parade Entries'!$G52="Marching Band",'Parade Entries'!B52,0)</f>
        <v>0</v>
      </c>
      <c r="C52" s="233">
        <f>IF('Parade Entries'!$G52="Marching Band",'Parade Entries'!E52,0)</f>
        <v>0</v>
      </c>
      <c r="D52" s="269">
        <f>IF('Parade Entries'!$G52="Marching Band",'Parade Entries'!F52,0)</f>
        <v>0</v>
      </c>
      <c r="E52" s="156">
        <f>IF('Parade Entries'!$G52="Marching Band",'Parade Entries'!G52,0)</f>
        <v>0</v>
      </c>
      <c r="F52" s="156">
        <f>IF('Parade Entries'!$G52="Marching Band",'Parade Entries'!H52,0)</f>
        <v>0</v>
      </c>
      <c r="G52" s="156">
        <f>IF('Parade Entries'!$G52="Marching Band",'Parade Entries'!I52,0)</f>
        <v>0</v>
      </c>
      <c r="H52" s="156">
        <f>IF('Parade Entries'!$G52="Marching Band",'Parade Entries'!J52,0)</f>
        <v>0</v>
      </c>
      <c r="I52" s="268">
        <f>IF('Parade Entries'!$G52="Marching Band",'Parade Entries'!K52,0)</f>
        <v>0</v>
      </c>
      <c r="J52" s="156">
        <f>IF('Parade Entries'!$G52="Marching Band",'Parade Entries'!L52,0)</f>
        <v>0</v>
      </c>
      <c r="K52" s="156">
        <f>IF('Parade Entries'!$G52="Marching Band",'Parade Entries'!M52,0)</f>
        <v>0</v>
      </c>
      <c r="L52" s="156">
        <f>IF('Parade Entries'!$G52="Marching Band",'Parade Entries'!N52,0)</f>
        <v>0</v>
      </c>
      <c r="M52" s="156">
        <f>IF('Parade Entries'!$G52="Marching Band",'Parade Entries'!O52,0)</f>
        <v>0</v>
      </c>
      <c r="N52" s="156">
        <f>IF('Parade Entries'!$G52="Marching Band",'Parade Entries'!P52,0)</f>
        <v>0</v>
      </c>
      <c r="O52" s="156">
        <f>IF('Parade Entries'!$G52="Marching Band",'Parade Entries'!Q52,0)</f>
        <v>0</v>
      </c>
      <c r="P52" s="156">
        <f>IF('Parade Entries'!$G52="Marching Band",'Parade Entries'!R52,0)</f>
        <v>0</v>
      </c>
      <c r="Q52" s="156">
        <f>IF('Parade Entries'!$G52="Marching Band",'Parade Entries'!S52,0)</f>
        <v>0</v>
      </c>
      <c r="R52" s="156">
        <f>IF('Parade Entries'!$G52="Marching Band",'Parade Entries'!T52,0)</f>
        <v>0</v>
      </c>
      <c r="S52" s="271">
        <f>IF('Parade Entries'!$G52="Marching Band",'Parade Entries'!U52,0)</f>
        <v>0</v>
      </c>
      <c r="T52" s="271">
        <f>IF('Parade Entries'!$G52="Marching Band",'Parade Entries'!W52,0)</f>
        <v>0</v>
      </c>
      <c r="U52" s="271">
        <f>IF('Parade Entries'!$G52="Marching Band",'Parade Entries'!X52,0)</f>
        <v>0</v>
      </c>
      <c r="V52" s="271">
        <f>IF('Parade Entries'!$G52="Marching Band",'Parade Entries'!V52,0)</f>
        <v>0</v>
      </c>
      <c r="W52" s="272">
        <f>IF('Parade Entries'!$G52="Marching Band",'Parade Entries'!Y52,0)</f>
        <v>0</v>
      </c>
      <c r="X52" s="271">
        <f>IF('Parade Entries'!$G52="Marching Band",'Parade Entries'!Z52,0)</f>
        <v>0</v>
      </c>
      <c r="Y52" s="272">
        <f>IF('Parade Entries'!$G52="Marching Band",'Parade Entries'!AA52,0)</f>
        <v>0</v>
      </c>
      <c r="Z52" s="271">
        <f>IF('Parade Entries'!$G52="Marching Band",'Parade Entries'!AB52,0)</f>
        <v>0</v>
      </c>
      <c r="AA52" s="272">
        <f>IF('Parade Entries'!$G52="Marching Band",'Parade Entries'!AC52,0)</f>
        <v>0</v>
      </c>
      <c r="AB52" s="156">
        <f>IF('Parade Entries'!$G52="Marching Band",'Parade Entries'!AD52,0)</f>
        <v>0</v>
      </c>
      <c r="AC52" s="156">
        <f>IF('Parade Entries'!$G52="Marching Band",'Parade Entries'!AE52,0)</f>
        <v>0</v>
      </c>
      <c r="AD52" s="156">
        <f>IF('Parade Entries'!$G52="Marching Band",'Parade Entries'!AF52,0)</f>
        <v>0</v>
      </c>
    </row>
    <row r="53" spans="2:30" ht="18" x14ac:dyDescent="0.25">
      <c r="B53" s="156">
        <f>IF('Parade Entries'!$G53="Marching Band",'Parade Entries'!B53,0)</f>
        <v>0</v>
      </c>
      <c r="C53" s="233">
        <f>IF('Parade Entries'!$G53="Marching Band",'Parade Entries'!E53,0)</f>
        <v>0</v>
      </c>
      <c r="D53" s="269">
        <f>IF('Parade Entries'!$G53="Marching Band",'Parade Entries'!F53,0)</f>
        <v>0</v>
      </c>
      <c r="E53" s="156">
        <f>IF('Parade Entries'!$G53="Marching Band",'Parade Entries'!G53,0)</f>
        <v>0</v>
      </c>
      <c r="F53" s="156">
        <f>IF('Parade Entries'!$G53="Marching Band",'Parade Entries'!H53,0)</f>
        <v>0</v>
      </c>
      <c r="G53" s="156">
        <f>IF('Parade Entries'!$G53="Marching Band",'Parade Entries'!I53,0)</f>
        <v>0</v>
      </c>
      <c r="H53" s="156">
        <f>IF('Parade Entries'!$G53="Marching Band",'Parade Entries'!J53,0)</f>
        <v>0</v>
      </c>
      <c r="I53" s="268">
        <f>IF('Parade Entries'!$G53="Marching Band",'Parade Entries'!K53,0)</f>
        <v>0</v>
      </c>
      <c r="J53" s="156">
        <f>IF('Parade Entries'!$G53="Marching Band",'Parade Entries'!L53,0)</f>
        <v>0</v>
      </c>
      <c r="K53" s="156">
        <f>IF('Parade Entries'!$G53="Marching Band",'Parade Entries'!M53,0)</f>
        <v>0</v>
      </c>
      <c r="L53" s="156">
        <f>IF('Parade Entries'!$G53="Marching Band",'Parade Entries'!N53,0)</f>
        <v>0</v>
      </c>
      <c r="M53" s="156">
        <f>IF('Parade Entries'!$G53="Marching Band",'Parade Entries'!O53,0)</f>
        <v>0</v>
      </c>
      <c r="N53" s="156">
        <f>IF('Parade Entries'!$G53="Marching Band",'Parade Entries'!P53,0)</f>
        <v>0</v>
      </c>
      <c r="O53" s="156">
        <f>IF('Parade Entries'!$G53="Marching Band",'Parade Entries'!Q53,0)</f>
        <v>0</v>
      </c>
      <c r="P53" s="156">
        <f>IF('Parade Entries'!$G53="Marching Band",'Parade Entries'!R53,0)</f>
        <v>0</v>
      </c>
      <c r="Q53" s="156">
        <f>IF('Parade Entries'!$G53="Marching Band",'Parade Entries'!S53,0)</f>
        <v>0</v>
      </c>
      <c r="R53" s="156">
        <f>IF('Parade Entries'!$G53="Marching Band",'Parade Entries'!T53,0)</f>
        <v>0</v>
      </c>
      <c r="S53" s="271">
        <f>IF('Parade Entries'!$G53="Marching Band",'Parade Entries'!U53,0)</f>
        <v>0</v>
      </c>
      <c r="T53" s="271">
        <f>IF('Parade Entries'!$G53="Marching Band",'Parade Entries'!W53,0)</f>
        <v>0</v>
      </c>
      <c r="U53" s="271">
        <f>IF('Parade Entries'!$G53="Marching Band",'Parade Entries'!X53,0)</f>
        <v>0</v>
      </c>
      <c r="V53" s="271">
        <f>IF('Parade Entries'!$G53="Marching Band",'Parade Entries'!V53,0)</f>
        <v>0</v>
      </c>
      <c r="W53" s="272">
        <f>IF('Parade Entries'!$G53="Marching Band",'Parade Entries'!Y53,0)</f>
        <v>0</v>
      </c>
      <c r="X53" s="271">
        <f>IF('Parade Entries'!$G53="Marching Band",'Parade Entries'!Z53,0)</f>
        <v>0</v>
      </c>
      <c r="Y53" s="272">
        <f>IF('Parade Entries'!$G53="Marching Band",'Parade Entries'!AA53,0)</f>
        <v>0</v>
      </c>
      <c r="Z53" s="271">
        <f>IF('Parade Entries'!$G53="Marching Band",'Parade Entries'!AB53,0)</f>
        <v>0</v>
      </c>
      <c r="AA53" s="272">
        <f>IF('Parade Entries'!$G53="Marching Band",'Parade Entries'!AC53,0)</f>
        <v>0</v>
      </c>
      <c r="AB53" s="156">
        <f>IF('Parade Entries'!$G53="Marching Band",'Parade Entries'!AD53,0)</f>
        <v>0</v>
      </c>
      <c r="AC53" s="156">
        <f>IF('Parade Entries'!$G53="Marching Band",'Parade Entries'!AE53,0)</f>
        <v>0</v>
      </c>
      <c r="AD53" s="156">
        <f>IF('Parade Entries'!$G53="Marching Band",'Parade Entries'!AF53,0)</f>
        <v>0</v>
      </c>
    </row>
    <row r="54" spans="2:30" ht="18" x14ac:dyDescent="0.25">
      <c r="B54" s="156">
        <f>IF('Parade Entries'!$G54="Marching Band",'Parade Entries'!B54,0)</f>
        <v>0</v>
      </c>
      <c r="C54" s="233">
        <f>IF('Parade Entries'!$G54="Marching Band",'Parade Entries'!E54,0)</f>
        <v>0</v>
      </c>
      <c r="D54" s="269">
        <f>IF('Parade Entries'!$G54="Marching Band",'Parade Entries'!F54,0)</f>
        <v>0</v>
      </c>
      <c r="E54" s="156">
        <f>IF('Parade Entries'!$G54="Marching Band",'Parade Entries'!G54,0)</f>
        <v>0</v>
      </c>
      <c r="F54" s="156">
        <f>IF('Parade Entries'!$G54="Marching Band",'Parade Entries'!H54,0)</f>
        <v>0</v>
      </c>
      <c r="G54" s="156">
        <f>IF('Parade Entries'!$G54="Marching Band",'Parade Entries'!I54,0)</f>
        <v>0</v>
      </c>
      <c r="H54" s="156">
        <f>IF('Parade Entries'!$G54="Marching Band",'Parade Entries'!J54,0)</f>
        <v>0</v>
      </c>
      <c r="I54" s="268">
        <f>IF('Parade Entries'!$G54="Marching Band",'Parade Entries'!K54,0)</f>
        <v>0</v>
      </c>
      <c r="J54" s="156">
        <f>IF('Parade Entries'!$G54="Marching Band",'Parade Entries'!L54,0)</f>
        <v>0</v>
      </c>
      <c r="K54" s="156">
        <f>IF('Parade Entries'!$G54="Marching Band",'Parade Entries'!M54,0)</f>
        <v>0</v>
      </c>
      <c r="L54" s="156">
        <f>IF('Parade Entries'!$G54="Marching Band",'Parade Entries'!N54,0)</f>
        <v>0</v>
      </c>
      <c r="M54" s="156">
        <f>IF('Parade Entries'!$G54="Marching Band",'Parade Entries'!O54,0)</f>
        <v>0</v>
      </c>
      <c r="N54" s="156">
        <f>IF('Parade Entries'!$G54="Marching Band",'Parade Entries'!P54,0)</f>
        <v>0</v>
      </c>
      <c r="O54" s="156">
        <f>IF('Parade Entries'!$G54="Marching Band",'Parade Entries'!Q54,0)</f>
        <v>0</v>
      </c>
      <c r="P54" s="156">
        <f>IF('Parade Entries'!$G54="Marching Band",'Parade Entries'!R54,0)</f>
        <v>0</v>
      </c>
      <c r="Q54" s="156">
        <f>IF('Parade Entries'!$G54="Marching Band",'Parade Entries'!S54,0)</f>
        <v>0</v>
      </c>
      <c r="R54" s="156">
        <f>IF('Parade Entries'!$G54="Marching Band",'Parade Entries'!T54,0)</f>
        <v>0</v>
      </c>
      <c r="S54" s="271">
        <f>IF('Parade Entries'!$G54="Marching Band",'Parade Entries'!U54,0)</f>
        <v>0</v>
      </c>
      <c r="T54" s="271">
        <f>IF('Parade Entries'!$G54="Marching Band",'Parade Entries'!W54,0)</f>
        <v>0</v>
      </c>
      <c r="U54" s="271">
        <f>IF('Parade Entries'!$G54="Marching Band",'Parade Entries'!X54,0)</f>
        <v>0</v>
      </c>
      <c r="V54" s="271">
        <f>IF('Parade Entries'!$G54="Marching Band",'Parade Entries'!V54,0)</f>
        <v>0</v>
      </c>
      <c r="W54" s="272">
        <f>IF('Parade Entries'!$G54="Marching Band",'Parade Entries'!Y54,0)</f>
        <v>0</v>
      </c>
      <c r="X54" s="271">
        <f>IF('Parade Entries'!$G54="Marching Band",'Parade Entries'!Z54,0)</f>
        <v>0</v>
      </c>
      <c r="Y54" s="272">
        <f>IF('Parade Entries'!$G54="Marching Band",'Parade Entries'!AA54,0)</f>
        <v>0</v>
      </c>
      <c r="Z54" s="271">
        <f>IF('Parade Entries'!$G54="Marching Band",'Parade Entries'!AB54,0)</f>
        <v>0</v>
      </c>
      <c r="AA54" s="272">
        <f>IF('Parade Entries'!$G54="Marching Band",'Parade Entries'!AC54,0)</f>
        <v>0</v>
      </c>
      <c r="AB54" s="156">
        <f>IF('Parade Entries'!$G54="Marching Band",'Parade Entries'!AD54,0)</f>
        <v>0</v>
      </c>
      <c r="AC54" s="156">
        <f>IF('Parade Entries'!$G54="Marching Band",'Parade Entries'!AE54,0)</f>
        <v>0</v>
      </c>
      <c r="AD54" s="156">
        <f>IF('Parade Entries'!$G54="Marching Band",'Parade Entries'!AF54,0)</f>
        <v>0</v>
      </c>
    </row>
    <row r="55" spans="2:30" ht="18" x14ac:dyDescent="0.25">
      <c r="B55" s="156">
        <f>IF('Parade Entries'!$G55="Marching Band",'Parade Entries'!B55,0)</f>
        <v>0</v>
      </c>
      <c r="C55" s="233">
        <f>IF('Parade Entries'!$G55="Marching Band",'Parade Entries'!E55,0)</f>
        <v>0</v>
      </c>
      <c r="D55" s="269">
        <f>IF('Parade Entries'!$G55="Marching Band",'Parade Entries'!F55,0)</f>
        <v>0</v>
      </c>
      <c r="E55" s="156">
        <f>IF('Parade Entries'!$G55="Marching Band",'Parade Entries'!G55,0)</f>
        <v>0</v>
      </c>
      <c r="F55" s="156">
        <f>IF('Parade Entries'!$G55="Marching Band",'Parade Entries'!H55,0)</f>
        <v>0</v>
      </c>
      <c r="G55" s="156">
        <f>IF('Parade Entries'!$G55="Marching Band",'Parade Entries'!I55,0)</f>
        <v>0</v>
      </c>
      <c r="H55" s="156">
        <f>IF('Parade Entries'!$G55="Marching Band",'Parade Entries'!J55,0)</f>
        <v>0</v>
      </c>
      <c r="I55" s="268">
        <f>IF('Parade Entries'!$G55="Marching Band",'Parade Entries'!K55,0)</f>
        <v>0</v>
      </c>
      <c r="J55" s="156">
        <f>IF('Parade Entries'!$G55="Marching Band",'Parade Entries'!L55,0)</f>
        <v>0</v>
      </c>
      <c r="K55" s="156">
        <f>IF('Parade Entries'!$G55="Marching Band",'Parade Entries'!M55,0)</f>
        <v>0</v>
      </c>
      <c r="L55" s="156">
        <f>IF('Parade Entries'!$G55="Marching Band",'Parade Entries'!N55,0)</f>
        <v>0</v>
      </c>
      <c r="M55" s="156">
        <f>IF('Parade Entries'!$G55="Marching Band",'Parade Entries'!O55,0)</f>
        <v>0</v>
      </c>
      <c r="N55" s="156">
        <f>IF('Parade Entries'!$G55="Marching Band",'Parade Entries'!P55,0)</f>
        <v>0</v>
      </c>
      <c r="O55" s="156">
        <f>IF('Parade Entries'!$G55="Marching Band",'Parade Entries'!Q55,0)</f>
        <v>0</v>
      </c>
      <c r="P55" s="156">
        <f>IF('Parade Entries'!$G55="Marching Band",'Parade Entries'!R55,0)</f>
        <v>0</v>
      </c>
      <c r="Q55" s="156">
        <f>IF('Parade Entries'!$G55="Marching Band",'Parade Entries'!S55,0)</f>
        <v>0</v>
      </c>
      <c r="R55" s="156">
        <f>IF('Parade Entries'!$G55="Marching Band",'Parade Entries'!T55,0)</f>
        <v>0</v>
      </c>
      <c r="S55" s="271">
        <f>IF('Parade Entries'!$G55="Marching Band",'Parade Entries'!U55,0)</f>
        <v>0</v>
      </c>
      <c r="T55" s="271">
        <f>IF('Parade Entries'!$G55="Marching Band",'Parade Entries'!W55,0)</f>
        <v>0</v>
      </c>
      <c r="U55" s="271">
        <f>IF('Parade Entries'!$G55="Marching Band",'Parade Entries'!X55,0)</f>
        <v>0</v>
      </c>
      <c r="V55" s="271">
        <f>IF('Parade Entries'!$G55="Marching Band",'Parade Entries'!V55,0)</f>
        <v>0</v>
      </c>
      <c r="W55" s="272">
        <f>IF('Parade Entries'!$G55="Marching Band",'Parade Entries'!Y55,0)</f>
        <v>0</v>
      </c>
      <c r="X55" s="271">
        <f>IF('Parade Entries'!$G55="Marching Band",'Parade Entries'!Z55,0)</f>
        <v>0</v>
      </c>
      <c r="Y55" s="272">
        <f>IF('Parade Entries'!$G55="Marching Band",'Parade Entries'!AA55,0)</f>
        <v>0</v>
      </c>
      <c r="Z55" s="271">
        <f>IF('Parade Entries'!$G55="Marching Band",'Parade Entries'!AB55,0)</f>
        <v>0</v>
      </c>
      <c r="AA55" s="272">
        <f>IF('Parade Entries'!$G55="Marching Band",'Parade Entries'!AC55,0)</f>
        <v>0</v>
      </c>
      <c r="AB55" s="156">
        <f>IF('Parade Entries'!$G55="Marching Band",'Parade Entries'!AD55,0)</f>
        <v>0</v>
      </c>
      <c r="AC55" s="156">
        <f>IF('Parade Entries'!$G55="Marching Band",'Parade Entries'!AE55,0)</f>
        <v>0</v>
      </c>
      <c r="AD55" s="156">
        <f>IF('Parade Entries'!$G55="Marching Band",'Parade Entries'!AF55,0)</f>
        <v>0</v>
      </c>
    </row>
    <row r="56" spans="2:30" ht="18" x14ac:dyDescent="0.25">
      <c r="B56" s="156">
        <f>IF('Parade Entries'!$G56="Marching Band",'Parade Entries'!B56,0)</f>
        <v>0</v>
      </c>
      <c r="C56" s="233">
        <f>IF('Parade Entries'!$G56="Marching Band",'Parade Entries'!E56,0)</f>
        <v>0</v>
      </c>
      <c r="D56" s="269">
        <f>IF('Parade Entries'!$G56="Marching Band",'Parade Entries'!F56,0)</f>
        <v>0</v>
      </c>
      <c r="E56" s="156">
        <f>IF('Parade Entries'!$G56="Marching Band",'Parade Entries'!G56,0)</f>
        <v>0</v>
      </c>
      <c r="F56" s="156">
        <f>IF('Parade Entries'!$G56="Marching Band",'Parade Entries'!H56,0)</f>
        <v>0</v>
      </c>
      <c r="G56" s="156">
        <f>IF('Parade Entries'!$G56="Marching Band",'Parade Entries'!I56,0)</f>
        <v>0</v>
      </c>
      <c r="H56" s="156">
        <f>IF('Parade Entries'!$G56="Marching Band",'Parade Entries'!J56,0)</f>
        <v>0</v>
      </c>
      <c r="I56" s="268">
        <f>IF('Parade Entries'!$G56="Marching Band",'Parade Entries'!K56,0)</f>
        <v>0</v>
      </c>
      <c r="J56" s="156">
        <f>IF('Parade Entries'!$G56="Marching Band",'Parade Entries'!L56,0)</f>
        <v>0</v>
      </c>
      <c r="K56" s="156">
        <f>IF('Parade Entries'!$G56="Marching Band",'Parade Entries'!M56,0)</f>
        <v>0</v>
      </c>
      <c r="L56" s="156">
        <f>IF('Parade Entries'!$G56="Marching Band",'Parade Entries'!N56,0)</f>
        <v>0</v>
      </c>
      <c r="M56" s="156">
        <f>IF('Parade Entries'!$G56="Marching Band",'Parade Entries'!O56,0)</f>
        <v>0</v>
      </c>
      <c r="N56" s="156">
        <f>IF('Parade Entries'!$G56="Marching Band",'Parade Entries'!P56,0)</f>
        <v>0</v>
      </c>
      <c r="O56" s="156">
        <f>IF('Parade Entries'!$G56="Marching Band",'Parade Entries'!Q56,0)</f>
        <v>0</v>
      </c>
      <c r="P56" s="156">
        <f>IF('Parade Entries'!$G56="Marching Band",'Parade Entries'!R56,0)</f>
        <v>0</v>
      </c>
      <c r="Q56" s="156">
        <f>IF('Parade Entries'!$G56="Marching Band",'Parade Entries'!S56,0)</f>
        <v>0</v>
      </c>
      <c r="R56" s="156">
        <f>IF('Parade Entries'!$G56="Marching Band",'Parade Entries'!T56,0)</f>
        <v>0</v>
      </c>
      <c r="S56" s="271">
        <f>IF('Parade Entries'!$G56="Marching Band",'Parade Entries'!U56,0)</f>
        <v>0</v>
      </c>
      <c r="T56" s="271">
        <f>IF('Parade Entries'!$G56="Marching Band",'Parade Entries'!W56,0)</f>
        <v>0</v>
      </c>
      <c r="U56" s="271">
        <f>IF('Parade Entries'!$G56="Marching Band",'Parade Entries'!X56,0)</f>
        <v>0</v>
      </c>
      <c r="V56" s="271">
        <f>IF('Parade Entries'!$G56="Marching Band",'Parade Entries'!V56,0)</f>
        <v>0</v>
      </c>
      <c r="W56" s="272">
        <f>IF('Parade Entries'!$G56="Marching Band",'Parade Entries'!Y56,0)</f>
        <v>0</v>
      </c>
      <c r="X56" s="271">
        <f>IF('Parade Entries'!$G56="Marching Band",'Parade Entries'!Z56,0)</f>
        <v>0</v>
      </c>
      <c r="Y56" s="272">
        <f>IF('Parade Entries'!$G56="Marching Band",'Parade Entries'!AA56,0)</f>
        <v>0</v>
      </c>
      <c r="Z56" s="271">
        <f>IF('Parade Entries'!$G56="Marching Band",'Parade Entries'!AB56,0)</f>
        <v>0</v>
      </c>
      <c r="AA56" s="272">
        <f>IF('Parade Entries'!$G56="Marching Band",'Parade Entries'!AC56,0)</f>
        <v>0</v>
      </c>
      <c r="AB56" s="156">
        <f>IF('Parade Entries'!$G56="Marching Band",'Parade Entries'!AD56,0)</f>
        <v>0</v>
      </c>
      <c r="AC56" s="156">
        <f>IF('Parade Entries'!$G56="Marching Band",'Parade Entries'!AE56,0)</f>
        <v>0</v>
      </c>
      <c r="AD56" s="156">
        <f>IF('Parade Entries'!$G56="Marching Band",'Parade Entries'!AF56,0)</f>
        <v>0</v>
      </c>
    </row>
    <row r="57" spans="2:30" ht="18" x14ac:dyDescent="0.25">
      <c r="B57" s="156">
        <f>IF('Parade Entries'!$G57="Marching Band",'Parade Entries'!B57,0)</f>
        <v>0</v>
      </c>
      <c r="C57" s="233">
        <f>IF('Parade Entries'!$G57="Marching Band",'Parade Entries'!E57,0)</f>
        <v>0</v>
      </c>
      <c r="D57" s="269">
        <f>IF('Parade Entries'!$G57="Marching Band",'Parade Entries'!F57,0)</f>
        <v>0</v>
      </c>
      <c r="E57" s="156">
        <f>IF('Parade Entries'!$G57="Marching Band",'Parade Entries'!G57,0)</f>
        <v>0</v>
      </c>
      <c r="F57" s="156">
        <f>IF('Parade Entries'!$G57="Marching Band",'Parade Entries'!H57,0)</f>
        <v>0</v>
      </c>
      <c r="G57" s="156">
        <f>IF('Parade Entries'!$G57="Marching Band",'Parade Entries'!I57,0)</f>
        <v>0</v>
      </c>
      <c r="H57" s="156">
        <f>IF('Parade Entries'!$G57="Marching Band",'Parade Entries'!J57,0)</f>
        <v>0</v>
      </c>
      <c r="I57" s="268">
        <f>IF('Parade Entries'!$G57="Marching Band",'Parade Entries'!K57,0)</f>
        <v>0</v>
      </c>
      <c r="J57" s="156">
        <f>IF('Parade Entries'!$G57="Marching Band",'Parade Entries'!L57,0)</f>
        <v>0</v>
      </c>
      <c r="K57" s="156">
        <f>IF('Parade Entries'!$G57="Marching Band",'Parade Entries'!M57,0)</f>
        <v>0</v>
      </c>
      <c r="L57" s="156">
        <f>IF('Parade Entries'!$G57="Marching Band",'Parade Entries'!N57,0)</f>
        <v>0</v>
      </c>
      <c r="M57" s="156">
        <f>IF('Parade Entries'!$G57="Marching Band",'Parade Entries'!O57,0)</f>
        <v>0</v>
      </c>
      <c r="N57" s="156">
        <f>IF('Parade Entries'!$G57="Marching Band",'Parade Entries'!P57,0)</f>
        <v>0</v>
      </c>
      <c r="O57" s="156">
        <f>IF('Parade Entries'!$G57="Marching Band",'Parade Entries'!Q57,0)</f>
        <v>0</v>
      </c>
      <c r="P57" s="156">
        <f>IF('Parade Entries'!$G57="Marching Band",'Parade Entries'!R57,0)</f>
        <v>0</v>
      </c>
      <c r="Q57" s="156">
        <f>IF('Parade Entries'!$G57="Marching Band",'Parade Entries'!S57,0)</f>
        <v>0</v>
      </c>
      <c r="R57" s="156">
        <f>IF('Parade Entries'!$G57="Marching Band",'Parade Entries'!T57,0)</f>
        <v>0</v>
      </c>
      <c r="S57" s="271">
        <f>IF('Parade Entries'!$G57="Marching Band",'Parade Entries'!U57,0)</f>
        <v>0</v>
      </c>
      <c r="T57" s="271">
        <f>IF('Parade Entries'!$G57="Marching Band",'Parade Entries'!W57,0)</f>
        <v>0</v>
      </c>
      <c r="U57" s="271">
        <f>IF('Parade Entries'!$G57="Marching Band",'Parade Entries'!X57,0)</f>
        <v>0</v>
      </c>
      <c r="V57" s="271">
        <f>IF('Parade Entries'!$G57="Marching Band",'Parade Entries'!V57,0)</f>
        <v>0</v>
      </c>
      <c r="W57" s="272">
        <f>IF('Parade Entries'!$G57="Marching Band",'Parade Entries'!Y57,0)</f>
        <v>0</v>
      </c>
      <c r="X57" s="271">
        <f>IF('Parade Entries'!$G57="Marching Band",'Parade Entries'!Z57,0)</f>
        <v>0</v>
      </c>
      <c r="Y57" s="272">
        <f>IF('Parade Entries'!$G57="Marching Band",'Parade Entries'!AA57,0)</f>
        <v>0</v>
      </c>
      <c r="Z57" s="271">
        <f>IF('Parade Entries'!$G57="Marching Band",'Parade Entries'!AB57,0)</f>
        <v>0</v>
      </c>
      <c r="AA57" s="272">
        <f>IF('Parade Entries'!$G57="Marching Band",'Parade Entries'!AC57,0)</f>
        <v>0</v>
      </c>
      <c r="AB57" s="156">
        <f>IF('Parade Entries'!$G57="Marching Band",'Parade Entries'!AD57,0)</f>
        <v>0</v>
      </c>
      <c r="AC57" s="156">
        <f>IF('Parade Entries'!$G57="Marching Band",'Parade Entries'!AE57,0)</f>
        <v>0</v>
      </c>
      <c r="AD57" s="156">
        <f>IF('Parade Entries'!$G57="Marching Band",'Parade Entries'!AF57,0)</f>
        <v>0</v>
      </c>
    </row>
    <row r="58" spans="2:30" ht="18" x14ac:dyDescent="0.25">
      <c r="B58" s="156">
        <f>IF('Parade Entries'!$G58="Marching Band",'Parade Entries'!B58,0)</f>
        <v>0</v>
      </c>
      <c r="C58" s="233">
        <f>IF('Parade Entries'!$G58="Marching Band",'Parade Entries'!E58,0)</f>
        <v>0</v>
      </c>
      <c r="D58" s="269">
        <f>IF('Parade Entries'!$G58="Marching Band",'Parade Entries'!F58,0)</f>
        <v>0</v>
      </c>
      <c r="E58" s="156">
        <f>IF('Parade Entries'!$G58="Marching Band",'Parade Entries'!G58,0)</f>
        <v>0</v>
      </c>
      <c r="F58" s="156">
        <f>IF('Parade Entries'!$G58="Marching Band",'Parade Entries'!H58,0)</f>
        <v>0</v>
      </c>
      <c r="G58" s="156">
        <f>IF('Parade Entries'!$G58="Marching Band",'Parade Entries'!I58,0)</f>
        <v>0</v>
      </c>
      <c r="H58" s="156">
        <f>IF('Parade Entries'!$G58="Marching Band",'Parade Entries'!J58,0)</f>
        <v>0</v>
      </c>
      <c r="I58" s="268">
        <f>IF('Parade Entries'!$G58="Marching Band",'Parade Entries'!K58,0)</f>
        <v>0</v>
      </c>
      <c r="J58" s="156">
        <f>IF('Parade Entries'!$G58="Marching Band",'Parade Entries'!L58,0)</f>
        <v>0</v>
      </c>
      <c r="K58" s="156">
        <f>IF('Parade Entries'!$G58="Marching Band",'Parade Entries'!M58,0)</f>
        <v>0</v>
      </c>
      <c r="L58" s="156">
        <f>IF('Parade Entries'!$G58="Marching Band",'Parade Entries'!N58,0)</f>
        <v>0</v>
      </c>
      <c r="M58" s="156">
        <f>IF('Parade Entries'!$G58="Marching Band",'Parade Entries'!O58,0)</f>
        <v>0</v>
      </c>
      <c r="N58" s="156">
        <f>IF('Parade Entries'!$G58="Marching Band",'Parade Entries'!P58,0)</f>
        <v>0</v>
      </c>
      <c r="O58" s="156">
        <f>IF('Parade Entries'!$G58="Marching Band",'Parade Entries'!Q58,0)</f>
        <v>0</v>
      </c>
      <c r="P58" s="156">
        <f>IF('Parade Entries'!$G58="Marching Band",'Parade Entries'!R58,0)</f>
        <v>0</v>
      </c>
      <c r="Q58" s="156">
        <f>IF('Parade Entries'!$G58="Marching Band",'Parade Entries'!S58,0)</f>
        <v>0</v>
      </c>
      <c r="R58" s="156">
        <f>IF('Parade Entries'!$G58="Marching Band",'Parade Entries'!T58,0)</f>
        <v>0</v>
      </c>
      <c r="S58" s="271">
        <f>IF('Parade Entries'!$G58="Marching Band",'Parade Entries'!U58,0)</f>
        <v>0</v>
      </c>
      <c r="T58" s="271">
        <f>IF('Parade Entries'!$G58="Marching Band",'Parade Entries'!W58,0)</f>
        <v>0</v>
      </c>
      <c r="U58" s="271">
        <f>IF('Parade Entries'!$G58="Marching Band",'Parade Entries'!X58,0)</f>
        <v>0</v>
      </c>
      <c r="V58" s="271">
        <f>IF('Parade Entries'!$G58="Marching Band",'Parade Entries'!V58,0)</f>
        <v>0</v>
      </c>
      <c r="W58" s="272">
        <f>IF('Parade Entries'!$G58="Marching Band",'Parade Entries'!Y58,0)</f>
        <v>0</v>
      </c>
      <c r="X58" s="271">
        <f>IF('Parade Entries'!$G58="Marching Band",'Parade Entries'!Z58,0)</f>
        <v>0</v>
      </c>
      <c r="Y58" s="272">
        <f>IF('Parade Entries'!$G58="Marching Band",'Parade Entries'!AA58,0)</f>
        <v>0</v>
      </c>
      <c r="Z58" s="271">
        <f>IF('Parade Entries'!$G58="Marching Band",'Parade Entries'!AB58,0)</f>
        <v>0</v>
      </c>
      <c r="AA58" s="272">
        <f>IF('Parade Entries'!$G58="Marching Band",'Parade Entries'!AC58,0)</f>
        <v>0</v>
      </c>
      <c r="AB58" s="156">
        <f>IF('Parade Entries'!$G58="Marching Band",'Parade Entries'!AD58,0)</f>
        <v>0</v>
      </c>
      <c r="AC58" s="156">
        <f>IF('Parade Entries'!$G58="Marching Band",'Parade Entries'!AE58,0)</f>
        <v>0</v>
      </c>
      <c r="AD58" s="156">
        <f>IF('Parade Entries'!$G58="Marching Band",'Parade Entries'!AF58,0)</f>
        <v>0</v>
      </c>
    </row>
    <row r="59" spans="2:30" ht="18" x14ac:dyDescent="0.25">
      <c r="B59" s="156">
        <f>IF('Parade Entries'!$G59="Marching Band",'Parade Entries'!B59,0)</f>
        <v>0</v>
      </c>
      <c r="C59" s="233">
        <f>IF('Parade Entries'!$G59="Marching Band",'Parade Entries'!E59,0)</f>
        <v>0</v>
      </c>
      <c r="D59" s="269">
        <f>IF('Parade Entries'!$G59="Marching Band",'Parade Entries'!F59,0)</f>
        <v>0</v>
      </c>
      <c r="E59" s="156">
        <f>IF('Parade Entries'!$G59="Marching Band",'Parade Entries'!G59,0)</f>
        <v>0</v>
      </c>
      <c r="F59" s="156">
        <f>IF('Parade Entries'!$G59="Marching Band",'Parade Entries'!H59,0)</f>
        <v>0</v>
      </c>
      <c r="G59" s="156">
        <f>IF('Parade Entries'!$G59="Marching Band",'Parade Entries'!I59,0)</f>
        <v>0</v>
      </c>
      <c r="H59" s="156">
        <f>IF('Parade Entries'!$G59="Marching Band",'Parade Entries'!J59,0)</f>
        <v>0</v>
      </c>
      <c r="I59" s="268">
        <f>IF('Parade Entries'!$G59="Marching Band",'Parade Entries'!K59,0)</f>
        <v>0</v>
      </c>
      <c r="J59" s="156">
        <f>IF('Parade Entries'!$G59="Marching Band",'Parade Entries'!L59,0)</f>
        <v>0</v>
      </c>
      <c r="K59" s="156">
        <f>IF('Parade Entries'!$G59="Marching Band",'Parade Entries'!M59,0)</f>
        <v>0</v>
      </c>
      <c r="L59" s="156">
        <f>IF('Parade Entries'!$G59="Marching Band",'Parade Entries'!N59,0)</f>
        <v>0</v>
      </c>
      <c r="M59" s="156">
        <f>IF('Parade Entries'!$G59="Marching Band",'Parade Entries'!O59,0)</f>
        <v>0</v>
      </c>
      <c r="N59" s="156">
        <f>IF('Parade Entries'!$G59="Marching Band",'Parade Entries'!P59,0)</f>
        <v>0</v>
      </c>
      <c r="O59" s="156">
        <f>IF('Parade Entries'!$G59="Marching Band",'Parade Entries'!Q59,0)</f>
        <v>0</v>
      </c>
      <c r="P59" s="156">
        <f>IF('Parade Entries'!$G59="Marching Band",'Parade Entries'!R59,0)</f>
        <v>0</v>
      </c>
      <c r="Q59" s="156">
        <f>IF('Parade Entries'!$G59="Marching Band",'Parade Entries'!S59,0)</f>
        <v>0</v>
      </c>
      <c r="R59" s="156">
        <f>IF('Parade Entries'!$G59="Marching Band",'Parade Entries'!T59,0)</f>
        <v>0</v>
      </c>
      <c r="S59" s="271">
        <f>IF('Parade Entries'!$G59="Marching Band",'Parade Entries'!U59,0)</f>
        <v>0</v>
      </c>
      <c r="T59" s="271">
        <f>IF('Parade Entries'!$G59="Marching Band",'Parade Entries'!W59,0)</f>
        <v>0</v>
      </c>
      <c r="U59" s="271">
        <f>IF('Parade Entries'!$G59="Marching Band",'Parade Entries'!X59,0)</f>
        <v>0</v>
      </c>
      <c r="V59" s="271">
        <f>IF('Parade Entries'!$G59="Marching Band",'Parade Entries'!V59,0)</f>
        <v>0</v>
      </c>
      <c r="W59" s="272">
        <f>IF('Parade Entries'!$G59="Marching Band",'Parade Entries'!Y59,0)</f>
        <v>0</v>
      </c>
      <c r="X59" s="271">
        <f>IF('Parade Entries'!$G59="Marching Band",'Parade Entries'!Z59,0)</f>
        <v>0</v>
      </c>
      <c r="Y59" s="272">
        <f>IF('Parade Entries'!$G59="Marching Band",'Parade Entries'!AA59,0)</f>
        <v>0</v>
      </c>
      <c r="Z59" s="271">
        <f>IF('Parade Entries'!$G59="Marching Band",'Parade Entries'!AB59,0)</f>
        <v>0</v>
      </c>
      <c r="AA59" s="272">
        <f>IF('Parade Entries'!$G59="Marching Band",'Parade Entries'!AC59,0)</f>
        <v>0</v>
      </c>
      <c r="AB59" s="156">
        <f>IF('Parade Entries'!$G59="Marching Band",'Parade Entries'!AD59,0)</f>
        <v>0</v>
      </c>
      <c r="AC59" s="156">
        <f>IF('Parade Entries'!$G59="Marching Band",'Parade Entries'!AE59,0)</f>
        <v>0</v>
      </c>
      <c r="AD59" s="156">
        <f>IF('Parade Entries'!$G59="Marching Band",'Parade Entries'!AF59,0)</f>
        <v>0</v>
      </c>
    </row>
    <row r="60" spans="2:30" ht="18" x14ac:dyDescent="0.25">
      <c r="B60" s="156">
        <f>IF('Parade Entries'!$G60="Marching Band",'Parade Entries'!B60,0)</f>
        <v>0</v>
      </c>
      <c r="C60" s="233">
        <f>IF('Parade Entries'!$G60="Marching Band",'Parade Entries'!E60,0)</f>
        <v>0</v>
      </c>
      <c r="D60" s="269">
        <f>IF('Parade Entries'!$G60="Marching Band",'Parade Entries'!F60,0)</f>
        <v>0</v>
      </c>
      <c r="E60" s="156">
        <f>IF('Parade Entries'!$G60="Marching Band",'Parade Entries'!G60,0)</f>
        <v>0</v>
      </c>
      <c r="F60" s="156">
        <f>IF('Parade Entries'!$G60="Marching Band",'Parade Entries'!H60,0)</f>
        <v>0</v>
      </c>
      <c r="G60" s="156">
        <f>IF('Parade Entries'!$G60="Marching Band",'Parade Entries'!I60,0)</f>
        <v>0</v>
      </c>
      <c r="H60" s="156">
        <f>IF('Parade Entries'!$G60="Marching Band",'Parade Entries'!J60,0)</f>
        <v>0</v>
      </c>
      <c r="I60" s="268">
        <f>IF('Parade Entries'!$G60="Marching Band",'Parade Entries'!K60,0)</f>
        <v>0</v>
      </c>
      <c r="J60" s="156">
        <f>IF('Parade Entries'!$G60="Marching Band",'Parade Entries'!L60,0)</f>
        <v>0</v>
      </c>
      <c r="K60" s="156">
        <f>IF('Parade Entries'!$G60="Marching Band",'Parade Entries'!M60,0)</f>
        <v>0</v>
      </c>
      <c r="L60" s="156">
        <f>IF('Parade Entries'!$G60="Marching Band",'Parade Entries'!N60,0)</f>
        <v>0</v>
      </c>
      <c r="M60" s="156">
        <f>IF('Parade Entries'!$G60="Marching Band",'Parade Entries'!O60,0)</f>
        <v>0</v>
      </c>
      <c r="N60" s="156">
        <f>IF('Parade Entries'!$G60="Marching Band",'Parade Entries'!P60,0)</f>
        <v>0</v>
      </c>
      <c r="O60" s="156">
        <f>IF('Parade Entries'!$G60="Marching Band",'Parade Entries'!Q60,0)</f>
        <v>0</v>
      </c>
      <c r="P60" s="156">
        <f>IF('Parade Entries'!$G60="Marching Band",'Parade Entries'!R60,0)</f>
        <v>0</v>
      </c>
      <c r="Q60" s="156">
        <f>IF('Parade Entries'!$G60="Marching Band",'Parade Entries'!S60,0)</f>
        <v>0</v>
      </c>
      <c r="R60" s="156">
        <f>IF('Parade Entries'!$G60="Marching Band",'Parade Entries'!T60,0)</f>
        <v>0</v>
      </c>
      <c r="S60" s="271">
        <f>IF('Parade Entries'!$G60="Marching Band",'Parade Entries'!U60,0)</f>
        <v>0</v>
      </c>
      <c r="T60" s="271">
        <f>IF('Parade Entries'!$G60="Marching Band",'Parade Entries'!W60,0)</f>
        <v>0</v>
      </c>
      <c r="U60" s="271">
        <f>IF('Parade Entries'!$G60="Marching Band",'Parade Entries'!X60,0)</f>
        <v>0</v>
      </c>
      <c r="V60" s="271">
        <f>IF('Parade Entries'!$G60="Marching Band",'Parade Entries'!V60,0)</f>
        <v>0</v>
      </c>
      <c r="W60" s="272">
        <f>IF('Parade Entries'!$G60="Marching Band",'Parade Entries'!Y60,0)</f>
        <v>0</v>
      </c>
      <c r="X60" s="271">
        <f>IF('Parade Entries'!$G60="Marching Band",'Parade Entries'!Z60,0)</f>
        <v>0</v>
      </c>
      <c r="Y60" s="272">
        <f>IF('Parade Entries'!$G60="Marching Band",'Parade Entries'!AA60,0)</f>
        <v>0</v>
      </c>
      <c r="Z60" s="271">
        <f>IF('Parade Entries'!$G60="Marching Band",'Parade Entries'!AB60,0)</f>
        <v>0</v>
      </c>
      <c r="AA60" s="272">
        <f>IF('Parade Entries'!$G60="Marching Band",'Parade Entries'!AC60,0)</f>
        <v>0</v>
      </c>
      <c r="AB60" s="156">
        <f>IF('Parade Entries'!$G60="Marching Band",'Parade Entries'!AD60,0)</f>
        <v>0</v>
      </c>
      <c r="AC60" s="156">
        <f>IF('Parade Entries'!$G60="Marching Band",'Parade Entries'!AE60,0)</f>
        <v>0</v>
      </c>
      <c r="AD60" s="156">
        <f>IF('Parade Entries'!$G60="Marching Band",'Parade Entries'!AF60,0)</f>
        <v>0</v>
      </c>
    </row>
    <row r="61" spans="2:30" ht="18" x14ac:dyDescent="0.25">
      <c r="B61" s="156">
        <f>IF('Parade Entries'!$G61="Marching Band",'Parade Entries'!B61,0)</f>
        <v>0</v>
      </c>
      <c r="C61" s="233">
        <f>IF('Parade Entries'!$G61="Marching Band",'Parade Entries'!E61,0)</f>
        <v>0</v>
      </c>
      <c r="D61" s="269">
        <f>IF('Parade Entries'!$G61="Marching Band",'Parade Entries'!F61,0)</f>
        <v>0</v>
      </c>
      <c r="E61" s="156">
        <f>IF('Parade Entries'!$G61="Marching Band",'Parade Entries'!G61,0)</f>
        <v>0</v>
      </c>
      <c r="F61" s="156">
        <f>IF('Parade Entries'!$G61="Marching Band",'Parade Entries'!H61,0)</f>
        <v>0</v>
      </c>
      <c r="G61" s="156">
        <f>IF('Parade Entries'!$G61="Marching Band",'Parade Entries'!I61,0)</f>
        <v>0</v>
      </c>
      <c r="H61" s="156">
        <f>IF('Parade Entries'!$G61="Marching Band",'Parade Entries'!J61,0)</f>
        <v>0</v>
      </c>
      <c r="I61" s="268">
        <f>IF('Parade Entries'!$G61="Marching Band",'Parade Entries'!K61,0)</f>
        <v>0</v>
      </c>
      <c r="J61" s="156">
        <f>IF('Parade Entries'!$G61="Marching Band",'Parade Entries'!L61,0)</f>
        <v>0</v>
      </c>
      <c r="K61" s="156">
        <f>IF('Parade Entries'!$G61="Marching Band",'Parade Entries'!M61,0)</f>
        <v>0</v>
      </c>
      <c r="L61" s="156">
        <f>IF('Parade Entries'!$G61="Marching Band",'Parade Entries'!N61,0)</f>
        <v>0</v>
      </c>
      <c r="M61" s="156">
        <f>IF('Parade Entries'!$G61="Marching Band",'Parade Entries'!O61,0)</f>
        <v>0</v>
      </c>
      <c r="N61" s="156">
        <f>IF('Parade Entries'!$G61="Marching Band",'Parade Entries'!P61,0)</f>
        <v>0</v>
      </c>
      <c r="O61" s="156">
        <f>IF('Parade Entries'!$G61="Marching Band",'Parade Entries'!Q61,0)</f>
        <v>0</v>
      </c>
      <c r="P61" s="156">
        <f>IF('Parade Entries'!$G61="Marching Band",'Parade Entries'!R61,0)</f>
        <v>0</v>
      </c>
      <c r="Q61" s="156">
        <f>IF('Parade Entries'!$G61="Marching Band",'Parade Entries'!S61,0)</f>
        <v>0</v>
      </c>
      <c r="R61" s="156">
        <f>IF('Parade Entries'!$G61="Marching Band",'Parade Entries'!T61,0)</f>
        <v>0</v>
      </c>
      <c r="S61" s="271">
        <f>IF('Parade Entries'!$G61="Marching Band",'Parade Entries'!U61,0)</f>
        <v>0</v>
      </c>
      <c r="T61" s="271">
        <f>IF('Parade Entries'!$G61="Marching Band",'Parade Entries'!W61,0)</f>
        <v>0</v>
      </c>
      <c r="U61" s="271">
        <f>IF('Parade Entries'!$G61="Marching Band",'Parade Entries'!X61,0)</f>
        <v>0</v>
      </c>
      <c r="V61" s="271">
        <f>IF('Parade Entries'!$G61="Marching Band",'Parade Entries'!V61,0)</f>
        <v>0</v>
      </c>
      <c r="W61" s="272">
        <f>IF('Parade Entries'!$G61="Marching Band",'Parade Entries'!Y61,0)</f>
        <v>0</v>
      </c>
      <c r="X61" s="271">
        <f>IF('Parade Entries'!$G61="Marching Band",'Parade Entries'!Z61,0)</f>
        <v>0</v>
      </c>
      <c r="Y61" s="272">
        <f>IF('Parade Entries'!$G61="Marching Band",'Parade Entries'!AA61,0)</f>
        <v>0</v>
      </c>
      <c r="Z61" s="271">
        <f>IF('Parade Entries'!$G61="Marching Band",'Parade Entries'!AB61,0)</f>
        <v>0</v>
      </c>
      <c r="AA61" s="272">
        <f>IF('Parade Entries'!$G61="Marching Band",'Parade Entries'!AC61,0)</f>
        <v>0</v>
      </c>
      <c r="AB61" s="156">
        <f>IF('Parade Entries'!$G61="Marching Band",'Parade Entries'!AD61,0)</f>
        <v>0</v>
      </c>
      <c r="AC61" s="156">
        <f>IF('Parade Entries'!$G61="Marching Band",'Parade Entries'!AE61,0)</f>
        <v>0</v>
      </c>
      <c r="AD61" s="156">
        <f>IF('Parade Entries'!$G61="Marching Band",'Parade Entries'!AF61,0)</f>
        <v>0</v>
      </c>
    </row>
    <row r="62" spans="2:30" ht="18" x14ac:dyDescent="0.25">
      <c r="B62" s="156">
        <f>IF('Parade Entries'!$G62="Marching Band",'Parade Entries'!B62,0)</f>
        <v>0</v>
      </c>
      <c r="C62" s="233">
        <f>IF('Parade Entries'!$G62="Marching Band",'Parade Entries'!E62,0)</f>
        <v>0</v>
      </c>
      <c r="D62" s="269">
        <f>IF('Parade Entries'!$G62="Marching Band",'Parade Entries'!#REF!,0)</f>
        <v>0</v>
      </c>
      <c r="E62" s="156">
        <f>IF('Parade Entries'!$G62="Marching Band",'Parade Entries'!G62,0)</f>
        <v>0</v>
      </c>
      <c r="F62" s="156">
        <f>IF('Parade Entries'!$G62="Marching Band",'Parade Entries'!H62,0)</f>
        <v>0</v>
      </c>
      <c r="G62" s="156">
        <f>IF('Parade Entries'!$G62="Marching Band",'Parade Entries'!I62,0)</f>
        <v>0</v>
      </c>
      <c r="H62" s="156">
        <f>IF('Parade Entries'!$G62="Marching Band",'Parade Entries'!J62,0)</f>
        <v>0</v>
      </c>
      <c r="I62" s="268">
        <f>IF('Parade Entries'!$G62="Marching Band",'Parade Entries'!K62,0)</f>
        <v>0</v>
      </c>
      <c r="J62" s="156">
        <f>IF('Parade Entries'!$G62="Marching Band",'Parade Entries'!L62,0)</f>
        <v>0</v>
      </c>
      <c r="K62" s="156">
        <f>IF('Parade Entries'!$G62="Marching Band",'Parade Entries'!M62,0)</f>
        <v>0</v>
      </c>
      <c r="L62" s="156">
        <f>IF('Parade Entries'!$G62="Marching Band",'Parade Entries'!N62,0)</f>
        <v>0</v>
      </c>
      <c r="M62" s="156">
        <f>IF('Parade Entries'!$G62="Marching Band",'Parade Entries'!O62,0)</f>
        <v>0</v>
      </c>
      <c r="N62" s="156">
        <f>IF('Parade Entries'!$G62="Marching Band",'Parade Entries'!P62,0)</f>
        <v>0</v>
      </c>
      <c r="O62" s="156">
        <f>IF('Parade Entries'!$G62="Marching Band",'Parade Entries'!Q62,0)</f>
        <v>0</v>
      </c>
      <c r="P62" s="156">
        <f>IF('Parade Entries'!$G62="Marching Band",'Parade Entries'!R62,0)</f>
        <v>0</v>
      </c>
      <c r="Q62" s="156">
        <f>IF('Parade Entries'!$G62="Marching Band",'Parade Entries'!S62,0)</f>
        <v>0</v>
      </c>
      <c r="R62" s="156">
        <f>IF('Parade Entries'!$G62="Marching Band",'Parade Entries'!T62,0)</f>
        <v>0</v>
      </c>
      <c r="S62" s="271">
        <f>IF('Parade Entries'!$G62="Marching Band",'Parade Entries'!U62,0)</f>
        <v>0</v>
      </c>
      <c r="T62" s="271">
        <f>IF('Parade Entries'!$G62="Marching Band",'Parade Entries'!W62,0)</f>
        <v>0</v>
      </c>
      <c r="U62" s="271">
        <f>IF('Parade Entries'!$G62="Marching Band",'Parade Entries'!X62,0)</f>
        <v>0</v>
      </c>
      <c r="V62" s="271">
        <f>IF('Parade Entries'!$G62="Marching Band",'Parade Entries'!V62,0)</f>
        <v>0</v>
      </c>
      <c r="W62" s="272">
        <f>IF('Parade Entries'!$G62="Marching Band",'Parade Entries'!Y62,0)</f>
        <v>0</v>
      </c>
      <c r="X62" s="271">
        <f>IF('Parade Entries'!$G62="Marching Band",'Parade Entries'!Z62,0)</f>
        <v>0</v>
      </c>
      <c r="Y62" s="272">
        <f>IF('Parade Entries'!$G62="Marching Band",'Parade Entries'!AA62,0)</f>
        <v>0</v>
      </c>
      <c r="Z62" s="271">
        <f>IF('Parade Entries'!$G62="Marching Band",'Parade Entries'!AB62,0)</f>
        <v>0</v>
      </c>
      <c r="AA62" s="272">
        <f>IF('Parade Entries'!$G62="Marching Band",'Parade Entries'!AC62,0)</f>
        <v>0</v>
      </c>
      <c r="AB62" s="156">
        <f>IF('Parade Entries'!$G62="Marching Band",'Parade Entries'!AD62,0)</f>
        <v>0</v>
      </c>
      <c r="AC62" s="156">
        <f>IF('Parade Entries'!$G62="Marching Band",'Parade Entries'!AE62,0)</f>
        <v>0</v>
      </c>
      <c r="AD62" s="156">
        <f>IF('Parade Entries'!$G62="Marching Band",'Parade Entries'!AF62,0)</f>
        <v>0</v>
      </c>
    </row>
    <row r="63" spans="2:30" ht="18" x14ac:dyDescent="0.25">
      <c r="B63" s="156">
        <f>IF('Parade Entries'!$G63="Marching Band",'Parade Entries'!B63,0)</f>
        <v>0</v>
      </c>
      <c r="C63" s="233">
        <f>IF('Parade Entries'!$G63="Marching Band",'Parade Entries'!E63,0)</f>
        <v>0</v>
      </c>
      <c r="D63" s="269">
        <f>IF('Parade Entries'!$G63="Marching Band",'Parade Entries'!F62,0)</f>
        <v>0</v>
      </c>
      <c r="E63" s="156">
        <f>IF('Parade Entries'!$G63="Marching Band",'Parade Entries'!G63,0)</f>
        <v>0</v>
      </c>
      <c r="F63" s="156">
        <f>IF('Parade Entries'!$G63="Marching Band",'Parade Entries'!H63,0)</f>
        <v>0</v>
      </c>
      <c r="G63" s="156">
        <f>IF('Parade Entries'!$G63="Marching Band",'Parade Entries'!I63,0)</f>
        <v>0</v>
      </c>
      <c r="H63" s="156">
        <f>IF('Parade Entries'!$G63="Marching Band",'Parade Entries'!J63,0)</f>
        <v>0</v>
      </c>
      <c r="I63" s="268">
        <f>IF('Parade Entries'!$G63="Marching Band",'Parade Entries'!K63,0)</f>
        <v>0</v>
      </c>
      <c r="J63" s="156">
        <f>IF('Parade Entries'!$G63="Marching Band",'Parade Entries'!L63,0)</f>
        <v>0</v>
      </c>
      <c r="K63" s="156">
        <f>IF('Parade Entries'!$G63="Marching Band",'Parade Entries'!M63,0)</f>
        <v>0</v>
      </c>
      <c r="L63" s="156">
        <f>IF('Parade Entries'!$G63="Marching Band",'Parade Entries'!N63,0)</f>
        <v>0</v>
      </c>
      <c r="M63" s="156">
        <f>IF('Parade Entries'!$G63="Marching Band",'Parade Entries'!O63,0)</f>
        <v>0</v>
      </c>
      <c r="N63" s="156">
        <f>IF('Parade Entries'!$G63="Marching Band",'Parade Entries'!P63,0)</f>
        <v>0</v>
      </c>
      <c r="O63" s="156">
        <f>IF('Parade Entries'!$G63="Marching Band",'Parade Entries'!Q63,0)</f>
        <v>0</v>
      </c>
      <c r="P63" s="156">
        <f>IF('Parade Entries'!$G63="Marching Band",'Parade Entries'!R63,0)</f>
        <v>0</v>
      </c>
      <c r="Q63" s="156">
        <f>IF('Parade Entries'!$G63="Marching Band",'Parade Entries'!S63,0)</f>
        <v>0</v>
      </c>
      <c r="R63" s="156">
        <f>IF('Parade Entries'!$G63="Marching Band",'Parade Entries'!T63,0)</f>
        <v>0</v>
      </c>
      <c r="S63" s="271">
        <f>IF('Parade Entries'!$G63="Marching Band",'Parade Entries'!U63,0)</f>
        <v>0</v>
      </c>
      <c r="T63" s="271">
        <f>IF('Parade Entries'!$G63="Marching Band",'Parade Entries'!W63,0)</f>
        <v>0</v>
      </c>
      <c r="U63" s="271">
        <f>IF('Parade Entries'!$G63="Marching Band",'Parade Entries'!X63,0)</f>
        <v>0</v>
      </c>
      <c r="V63" s="271">
        <f>IF('Parade Entries'!$G63="Marching Band",'Parade Entries'!V63,0)</f>
        <v>0</v>
      </c>
      <c r="W63" s="272">
        <f>IF('Parade Entries'!$G63="Marching Band",'Parade Entries'!Y63,0)</f>
        <v>0</v>
      </c>
      <c r="X63" s="271">
        <f>IF('Parade Entries'!$G63="Marching Band",'Parade Entries'!Z63,0)</f>
        <v>0</v>
      </c>
      <c r="Y63" s="272">
        <f>IF('Parade Entries'!$G63="Marching Band",'Parade Entries'!AA63,0)</f>
        <v>0</v>
      </c>
      <c r="Z63" s="271">
        <f>IF('Parade Entries'!$G63="Marching Band",'Parade Entries'!AB63,0)</f>
        <v>0</v>
      </c>
      <c r="AA63" s="272">
        <f>IF('Parade Entries'!$G63="Marching Band",'Parade Entries'!AC63,0)</f>
        <v>0</v>
      </c>
      <c r="AB63" s="156">
        <f>IF('Parade Entries'!$G63="Marching Band",'Parade Entries'!AD63,0)</f>
        <v>0</v>
      </c>
      <c r="AC63" s="156">
        <f>IF('Parade Entries'!$G63="Marching Band",'Parade Entries'!AE63,0)</f>
        <v>0</v>
      </c>
      <c r="AD63" s="156">
        <f>IF('Parade Entries'!$G63="Marching Band",'Parade Entries'!AF63,0)</f>
        <v>0</v>
      </c>
    </row>
    <row r="64" spans="2:30" ht="18" x14ac:dyDescent="0.25">
      <c r="B64" s="156">
        <f>IF('Parade Entries'!$G64="Marching Band",'Parade Entries'!B64,0)</f>
        <v>0</v>
      </c>
      <c r="C64" s="233">
        <f>IF('Parade Entries'!$G64="Marching Band",'Parade Entries'!E64,0)</f>
        <v>0</v>
      </c>
      <c r="D64" s="269">
        <f>IF('Parade Entries'!$G64="Marching Band",'Parade Entries'!F64,0)</f>
        <v>0</v>
      </c>
      <c r="E64" s="156">
        <f>IF('Parade Entries'!$G64="Marching Band",'Parade Entries'!G64,0)</f>
        <v>0</v>
      </c>
      <c r="F64" s="156">
        <f>IF('Parade Entries'!$G64="Marching Band",'Parade Entries'!H64,0)</f>
        <v>0</v>
      </c>
      <c r="G64" s="156">
        <f>IF('Parade Entries'!$G64="Marching Band",'Parade Entries'!I64,0)</f>
        <v>0</v>
      </c>
      <c r="H64" s="156">
        <f>IF('Parade Entries'!$G64="Marching Band",'Parade Entries'!J64,0)</f>
        <v>0</v>
      </c>
      <c r="I64" s="268">
        <f>IF('Parade Entries'!$G64="Marching Band",'Parade Entries'!K64,0)</f>
        <v>0</v>
      </c>
      <c r="J64" s="156">
        <f>IF('Parade Entries'!$G64="Marching Band",'Parade Entries'!L64,0)</f>
        <v>0</v>
      </c>
      <c r="K64" s="156">
        <f>IF('Parade Entries'!$G64="Marching Band",'Parade Entries'!M64,0)</f>
        <v>0</v>
      </c>
      <c r="L64" s="156">
        <f>IF('Parade Entries'!$G64="Marching Band",'Parade Entries'!N64,0)</f>
        <v>0</v>
      </c>
      <c r="M64" s="156">
        <f>IF('Parade Entries'!$G64="Marching Band",'Parade Entries'!O64,0)</f>
        <v>0</v>
      </c>
      <c r="N64" s="156">
        <f>IF('Parade Entries'!$G64="Marching Band",'Parade Entries'!P64,0)</f>
        <v>0</v>
      </c>
      <c r="O64" s="156">
        <f>IF('Parade Entries'!$G64="Marching Band",'Parade Entries'!Q64,0)</f>
        <v>0</v>
      </c>
      <c r="P64" s="156">
        <f>IF('Parade Entries'!$G64="Marching Band",'Parade Entries'!R64,0)</f>
        <v>0</v>
      </c>
      <c r="Q64" s="156">
        <f>IF('Parade Entries'!$G64="Marching Band",'Parade Entries'!S64,0)</f>
        <v>0</v>
      </c>
      <c r="R64" s="156">
        <f>IF('Parade Entries'!$G64="Marching Band",'Parade Entries'!T64,0)</f>
        <v>0</v>
      </c>
      <c r="S64" s="271">
        <f>IF('Parade Entries'!$G64="Marching Band",'Parade Entries'!U64,0)</f>
        <v>0</v>
      </c>
      <c r="T64" s="271">
        <f>IF('Parade Entries'!$G64="Marching Band",'Parade Entries'!W64,0)</f>
        <v>0</v>
      </c>
      <c r="U64" s="271">
        <f>IF('Parade Entries'!$G64="Marching Band",'Parade Entries'!X64,0)</f>
        <v>0</v>
      </c>
      <c r="V64" s="271">
        <f>IF('Parade Entries'!$G64="Marching Band",'Parade Entries'!V64,0)</f>
        <v>0</v>
      </c>
      <c r="W64" s="272">
        <f>IF('Parade Entries'!$G64="Marching Band",'Parade Entries'!Y64,0)</f>
        <v>0</v>
      </c>
      <c r="X64" s="271">
        <f>IF('Parade Entries'!$G64="Marching Band",'Parade Entries'!Z64,0)</f>
        <v>0</v>
      </c>
      <c r="Y64" s="272">
        <f>IF('Parade Entries'!$G64="Marching Band",'Parade Entries'!AA64,0)</f>
        <v>0</v>
      </c>
      <c r="Z64" s="271">
        <f>IF('Parade Entries'!$G64="Marching Band",'Parade Entries'!AB64,0)</f>
        <v>0</v>
      </c>
      <c r="AA64" s="272">
        <f>IF('Parade Entries'!$G64="Marching Band",'Parade Entries'!AC64,0)</f>
        <v>0</v>
      </c>
      <c r="AB64" s="156">
        <f>IF('Parade Entries'!$G64="Marching Band",'Parade Entries'!AD64,0)</f>
        <v>0</v>
      </c>
      <c r="AC64" s="156">
        <f>IF('Parade Entries'!$G64="Marching Band",'Parade Entries'!AE64,0)</f>
        <v>0</v>
      </c>
      <c r="AD64" s="156">
        <f>IF('Parade Entries'!$G64="Marching Band",'Parade Entries'!AF64,0)</f>
        <v>0</v>
      </c>
    </row>
    <row r="65" spans="2:30" ht="18" x14ac:dyDescent="0.25">
      <c r="B65" s="156">
        <f>IF('Parade Entries'!$G65="Marching Band",'Parade Entries'!B65,0)</f>
        <v>0</v>
      </c>
      <c r="C65" s="233">
        <f>IF('Parade Entries'!$G65="Marching Band",'Parade Entries'!E65,0)</f>
        <v>0</v>
      </c>
      <c r="D65" s="269">
        <f>IF('Parade Entries'!$G65="Marching Band",'Parade Entries'!F65,0)</f>
        <v>0</v>
      </c>
      <c r="E65" s="156">
        <f>IF('Parade Entries'!$G65="Marching Band",'Parade Entries'!G65,0)</f>
        <v>0</v>
      </c>
      <c r="F65" s="156">
        <f>IF('Parade Entries'!$G65="Marching Band",'Parade Entries'!H65,0)</f>
        <v>0</v>
      </c>
      <c r="G65" s="156">
        <f>IF('Parade Entries'!$G65="Marching Band",'Parade Entries'!I65,0)</f>
        <v>0</v>
      </c>
      <c r="H65" s="156">
        <f>IF('Parade Entries'!$G65="Marching Band",'Parade Entries'!J65,0)</f>
        <v>0</v>
      </c>
      <c r="I65" s="268">
        <f>IF('Parade Entries'!$G65="Marching Band",'Parade Entries'!K65,0)</f>
        <v>0</v>
      </c>
      <c r="J65" s="156">
        <f>IF('Parade Entries'!$G65="Marching Band",'Parade Entries'!L65,0)</f>
        <v>0</v>
      </c>
      <c r="K65" s="156">
        <f>IF('Parade Entries'!$G65="Marching Band",'Parade Entries'!M65,0)</f>
        <v>0</v>
      </c>
      <c r="L65" s="156">
        <f>IF('Parade Entries'!$G65="Marching Band",'Parade Entries'!N65,0)</f>
        <v>0</v>
      </c>
      <c r="M65" s="156">
        <f>IF('Parade Entries'!$G65="Marching Band",'Parade Entries'!O65,0)</f>
        <v>0</v>
      </c>
      <c r="N65" s="156">
        <f>IF('Parade Entries'!$G65="Marching Band",'Parade Entries'!P65,0)</f>
        <v>0</v>
      </c>
      <c r="O65" s="156">
        <f>IF('Parade Entries'!$G65="Marching Band",'Parade Entries'!Q65,0)</f>
        <v>0</v>
      </c>
      <c r="P65" s="156">
        <f>IF('Parade Entries'!$G65="Marching Band",'Parade Entries'!R65,0)</f>
        <v>0</v>
      </c>
      <c r="Q65" s="156">
        <f>IF('Parade Entries'!$G65="Marching Band",'Parade Entries'!S65,0)</f>
        <v>0</v>
      </c>
      <c r="R65" s="156">
        <f>IF('Parade Entries'!$G65="Marching Band",'Parade Entries'!T65,0)</f>
        <v>0</v>
      </c>
      <c r="S65" s="271">
        <f>IF('Parade Entries'!$G65="Marching Band",'Parade Entries'!U65,0)</f>
        <v>0</v>
      </c>
      <c r="T65" s="271">
        <f>IF('Parade Entries'!$G65="Marching Band",'Parade Entries'!W65,0)</f>
        <v>0</v>
      </c>
      <c r="U65" s="271">
        <f>IF('Parade Entries'!$G65="Marching Band",'Parade Entries'!X65,0)</f>
        <v>0</v>
      </c>
      <c r="V65" s="271">
        <f>IF('Parade Entries'!$G65="Marching Band",'Parade Entries'!V65,0)</f>
        <v>0</v>
      </c>
      <c r="W65" s="272">
        <f>IF('Parade Entries'!$G65="Marching Band",'Parade Entries'!Y65,0)</f>
        <v>0</v>
      </c>
      <c r="X65" s="271">
        <f>IF('Parade Entries'!$G65="Marching Band",'Parade Entries'!Z65,0)</f>
        <v>0</v>
      </c>
      <c r="Y65" s="272">
        <f>IF('Parade Entries'!$G65="Marching Band",'Parade Entries'!AA65,0)</f>
        <v>0</v>
      </c>
      <c r="Z65" s="271">
        <f>IF('Parade Entries'!$G65="Marching Band",'Parade Entries'!AB65,0)</f>
        <v>0</v>
      </c>
      <c r="AA65" s="272">
        <f>IF('Parade Entries'!$G65="Marching Band",'Parade Entries'!AC65,0)</f>
        <v>0</v>
      </c>
      <c r="AB65" s="156">
        <f>IF('Parade Entries'!$G65="Marching Band",'Parade Entries'!AD65,0)</f>
        <v>0</v>
      </c>
      <c r="AC65" s="156">
        <f>IF('Parade Entries'!$G65="Marching Band",'Parade Entries'!AE65,0)</f>
        <v>0</v>
      </c>
      <c r="AD65" s="156">
        <f>IF('Parade Entries'!$G65="Marching Band",'Parade Entries'!AF65,0)</f>
        <v>0</v>
      </c>
    </row>
    <row r="66" spans="2:30" ht="18" x14ac:dyDescent="0.25">
      <c r="B66" s="156">
        <f>IF('Parade Entries'!$G66="Marching Band",'Parade Entries'!B66,0)</f>
        <v>0</v>
      </c>
      <c r="C66" s="233">
        <f>IF('Parade Entries'!$G66="Marching Band",'Parade Entries'!E66,0)</f>
        <v>0</v>
      </c>
      <c r="D66" s="269">
        <f>IF('Parade Entries'!$G66="Marching Band",'Parade Entries'!F66,0)</f>
        <v>0</v>
      </c>
      <c r="E66" s="156">
        <f>IF('Parade Entries'!$G66="Marching Band",'Parade Entries'!G66,0)</f>
        <v>0</v>
      </c>
      <c r="F66" s="156">
        <f>IF('Parade Entries'!$G66="Marching Band",'Parade Entries'!H66,0)</f>
        <v>0</v>
      </c>
      <c r="G66" s="156">
        <f>IF('Parade Entries'!$G66="Marching Band",'Parade Entries'!I66,0)</f>
        <v>0</v>
      </c>
      <c r="H66" s="156">
        <f>IF('Parade Entries'!$G66="Marching Band",'Parade Entries'!J66,0)</f>
        <v>0</v>
      </c>
      <c r="I66" s="268">
        <f>IF('Parade Entries'!$G66="Marching Band",'Parade Entries'!K66,0)</f>
        <v>0</v>
      </c>
      <c r="J66" s="156">
        <f>IF('Parade Entries'!$G66="Marching Band",'Parade Entries'!L66,0)</f>
        <v>0</v>
      </c>
      <c r="K66" s="156">
        <f>IF('Parade Entries'!$G66="Marching Band",'Parade Entries'!M66,0)</f>
        <v>0</v>
      </c>
      <c r="L66" s="156">
        <f>IF('Parade Entries'!$G66="Marching Band",'Parade Entries'!N66,0)</f>
        <v>0</v>
      </c>
      <c r="M66" s="156">
        <f>IF('Parade Entries'!$G66="Marching Band",'Parade Entries'!O66,0)</f>
        <v>0</v>
      </c>
      <c r="N66" s="156">
        <f>IF('Parade Entries'!$G66="Marching Band",'Parade Entries'!P66,0)</f>
        <v>0</v>
      </c>
      <c r="O66" s="156">
        <f>IF('Parade Entries'!$G66="Marching Band",'Parade Entries'!Q66,0)</f>
        <v>0</v>
      </c>
      <c r="P66" s="156">
        <f>IF('Parade Entries'!$G66="Marching Band",'Parade Entries'!R66,0)</f>
        <v>0</v>
      </c>
      <c r="Q66" s="156">
        <f>IF('Parade Entries'!$G66="Marching Band",'Parade Entries'!S66,0)</f>
        <v>0</v>
      </c>
      <c r="R66" s="156">
        <f>IF('Parade Entries'!$G66="Marching Band",'Parade Entries'!T66,0)</f>
        <v>0</v>
      </c>
      <c r="S66" s="271">
        <f>IF('Parade Entries'!$G66="Marching Band",'Parade Entries'!U66,0)</f>
        <v>0</v>
      </c>
      <c r="T66" s="271">
        <f>IF('Parade Entries'!$G66="Marching Band",'Parade Entries'!W66,0)</f>
        <v>0</v>
      </c>
      <c r="U66" s="271">
        <f>IF('Parade Entries'!$G66="Marching Band",'Parade Entries'!X66,0)</f>
        <v>0</v>
      </c>
      <c r="V66" s="271">
        <f>IF('Parade Entries'!$G66="Marching Band",'Parade Entries'!V66,0)</f>
        <v>0</v>
      </c>
      <c r="W66" s="272">
        <f>IF('Parade Entries'!$G66="Marching Band",'Parade Entries'!Y66,0)</f>
        <v>0</v>
      </c>
      <c r="X66" s="271">
        <f>IF('Parade Entries'!$G66="Marching Band",'Parade Entries'!Z66,0)</f>
        <v>0</v>
      </c>
      <c r="Y66" s="272">
        <f>IF('Parade Entries'!$G66="Marching Band",'Parade Entries'!AA66,0)</f>
        <v>0</v>
      </c>
      <c r="Z66" s="271">
        <f>IF('Parade Entries'!$G66="Marching Band",'Parade Entries'!AB66,0)</f>
        <v>0</v>
      </c>
      <c r="AA66" s="272">
        <f>IF('Parade Entries'!$G66="Marching Band",'Parade Entries'!AC66,0)</f>
        <v>0</v>
      </c>
      <c r="AB66" s="156">
        <f>IF('Parade Entries'!$G66="Marching Band",'Parade Entries'!AD66,0)</f>
        <v>0</v>
      </c>
      <c r="AC66" s="156">
        <f>IF('Parade Entries'!$G66="Marching Band",'Parade Entries'!AE66,0)</f>
        <v>0</v>
      </c>
      <c r="AD66" s="156">
        <f>IF('Parade Entries'!$G66="Marching Band",'Parade Entries'!AF66,0)</f>
        <v>0</v>
      </c>
    </row>
    <row r="67" spans="2:30" ht="18" x14ac:dyDescent="0.25">
      <c r="B67" s="156">
        <f>IF('Parade Entries'!$G67="Marching Band",'Parade Entries'!B67,0)</f>
        <v>0</v>
      </c>
      <c r="C67" s="233">
        <f>IF('Parade Entries'!$G67="Marching Band",'Parade Entries'!E67,0)</f>
        <v>0</v>
      </c>
      <c r="D67" s="269">
        <f>IF('Parade Entries'!$G67="Marching Band",'Parade Entries'!F67,0)</f>
        <v>0</v>
      </c>
      <c r="E67" s="156">
        <f>IF('Parade Entries'!$G67="Marching Band",'Parade Entries'!G67,0)</f>
        <v>0</v>
      </c>
      <c r="F67" s="156">
        <f>IF('Parade Entries'!$G67="Marching Band",'Parade Entries'!H67,0)</f>
        <v>0</v>
      </c>
      <c r="G67" s="156">
        <f>IF('Parade Entries'!$G67="Marching Band",'Parade Entries'!I67,0)</f>
        <v>0</v>
      </c>
      <c r="H67" s="156">
        <f>IF('Parade Entries'!$G67="Marching Band",'Parade Entries'!J67,0)</f>
        <v>0</v>
      </c>
      <c r="I67" s="268">
        <f>IF('Parade Entries'!$G67="Marching Band",'Parade Entries'!K67,0)</f>
        <v>0</v>
      </c>
      <c r="J67" s="156">
        <f>IF('Parade Entries'!$G67="Marching Band",'Parade Entries'!L67,0)</f>
        <v>0</v>
      </c>
      <c r="K67" s="156">
        <f>IF('Parade Entries'!$G67="Marching Band",'Parade Entries'!M67,0)</f>
        <v>0</v>
      </c>
      <c r="L67" s="156">
        <f>IF('Parade Entries'!$G67="Marching Band",'Parade Entries'!N67,0)</f>
        <v>0</v>
      </c>
      <c r="M67" s="156">
        <f>IF('Parade Entries'!$G67="Marching Band",'Parade Entries'!O67,0)</f>
        <v>0</v>
      </c>
      <c r="N67" s="156">
        <f>IF('Parade Entries'!$G67="Marching Band",'Parade Entries'!P67,0)</f>
        <v>0</v>
      </c>
      <c r="O67" s="156">
        <f>IF('Parade Entries'!$G67="Marching Band",'Parade Entries'!Q67,0)</f>
        <v>0</v>
      </c>
      <c r="P67" s="156">
        <f>IF('Parade Entries'!$G67="Marching Band",'Parade Entries'!R67,0)</f>
        <v>0</v>
      </c>
      <c r="Q67" s="156">
        <f>IF('Parade Entries'!$G67="Marching Band",'Parade Entries'!S67,0)</f>
        <v>0</v>
      </c>
      <c r="R67" s="156">
        <f>IF('Parade Entries'!$G67="Marching Band",'Parade Entries'!T67,0)</f>
        <v>0</v>
      </c>
      <c r="S67" s="271">
        <f>IF('Parade Entries'!$G67="Marching Band",'Parade Entries'!U67,0)</f>
        <v>0</v>
      </c>
      <c r="T67" s="271">
        <f>IF('Parade Entries'!$G67="Marching Band",'Parade Entries'!W67,0)</f>
        <v>0</v>
      </c>
      <c r="U67" s="271">
        <f>IF('Parade Entries'!$G67="Marching Band",'Parade Entries'!X67,0)</f>
        <v>0</v>
      </c>
      <c r="V67" s="271">
        <f>IF('Parade Entries'!$G67="Marching Band",'Parade Entries'!V67,0)</f>
        <v>0</v>
      </c>
      <c r="W67" s="272">
        <f>IF('Parade Entries'!$G67="Marching Band",'Parade Entries'!Y67,0)</f>
        <v>0</v>
      </c>
      <c r="X67" s="271">
        <f>IF('Parade Entries'!$G67="Marching Band",'Parade Entries'!Z67,0)</f>
        <v>0</v>
      </c>
      <c r="Y67" s="272">
        <f>IF('Parade Entries'!$G67="Marching Band",'Parade Entries'!AA67,0)</f>
        <v>0</v>
      </c>
      <c r="Z67" s="271">
        <f>IF('Parade Entries'!$G67="Marching Band",'Parade Entries'!AB67,0)</f>
        <v>0</v>
      </c>
      <c r="AA67" s="272">
        <f>IF('Parade Entries'!$G67="Marching Band",'Parade Entries'!AC67,0)</f>
        <v>0</v>
      </c>
      <c r="AB67" s="156">
        <f>IF('Parade Entries'!$G67="Marching Band",'Parade Entries'!AD67,0)</f>
        <v>0</v>
      </c>
      <c r="AC67" s="156">
        <f>IF('Parade Entries'!$G67="Marching Band",'Parade Entries'!AE67,0)</f>
        <v>0</v>
      </c>
      <c r="AD67" s="156">
        <f>IF('Parade Entries'!$G67="Marching Band",'Parade Entries'!AF67,0)</f>
        <v>0</v>
      </c>
    </row>
    <row r="68" spans="2:30" ht="18" x14ac:dyDescent="0.25">
      <c r="B68" s="156">
        <f>IF('Parade Entries'!$G68="Marching Band",'Parade Entries'!B68,0)</f>
        <v>0</v>
      </c>
      <c r="C68" s="233">
        <f>IF('Parade Entries'!$G68="Marching Band",'Parade Entries'!E68,0)</f>
        <v>0</v>
      </c>
      <c r="D68" s="269">
        <f>IF('Parade Entries'!$G68="Marching Band",'Parade Entries'!F68,0)</f>
        <v>0</v>
      </c>
      <c r="E68" s="156">
        <f>IF('Parade Entries'!$G68="Marching Band",'Parade Entries'!G68,0)</f>
        <v>0</v>
      </c>
      <c r="F68" s="156">
        <f>IF('Parade Entries'!$G68="Marching Band",'Parade Entries'!H68,0)</f>
        <v>0</v>
      </c>
      <c r="G68" s="156">
        <f>IF('Parade Entries'!$G68="Marching Band",'Parade Entries'!I68,0)</f>
        <v>0</v>
      </c>
      <c r="H68" s="156">
        <f>IF('Parade Entries'!$G68="Marching Band",'Parade Entries'!J68,0)</f>
        <v>0</v>
      </c>
      <c r="I68" s="268">
        <f>IF('Parade Entries'!$G68="Marching Band",'Parade Entries'!K68,0)</f>
        <v>0</v>
      </c>
      <c r="J68" s="156">
        <f>IF('Parade Entries'!$G68="Marching Band",'Parade Entries'!L68,0)</f>
        <v>0</v>
      </c>
      <c r="K68" s="156">
        <f>IF('Parade Entries'!$G68="Marching Band",'Parade Entries'!M68,0)</f>
        <v>0</v>
      </c>
      <c r="L68" s="156">
        <f>IF('Parade Entries'!$G68="Marching Band",'Parade Entries'!N68,0)</f>
        <v>0</v>
      </c>
      <c r="M68" s="156">
        <f>IF('Parade Entries'!$G68="Marching Band",'Parade Entries'!O68,0)</f>
        <v>0</v>
      </c>
      <c r="N68" s="156">
        <f>IF('Parade Entries'!$G68="Marching Band",'Parade Entries'!P68,0)</f>
        <v>0</v>
      </c>
      <c r="O68" s="156">
        <f>IF('Parade Entries'!$G68="Marching Band",'Parade Entries'!Q68,0)</f>
        <v>0</v>
      </c>
      <c r="P68" s="156">
        <f>IF('Parade Entries'!$G68="Marching Band",'Parade Entries'!R68,0)</f>
        <v>0</v>
      </c>
      <c r="Q68" s="156">
        <f>IF('Parade Entries'!$G68="Marching Band",'Parade Entries'!S68,0)</f>
        <v>0</v>
      </c>
      <c r="R68" s="156">
        <f>IF('Parade Entries'!$G68="Marching Band",'Parade Entries'!T68,0)</f>
        <v>0</v>
      </c>
      <c r="S68" s="271">
        <f>IF('Parade Entries'!$G68="Marching Band",'Parade Entries'!U68,0)</f>
        <v>0</v>
      </c>
      <c r="T68" s="271">
        <f>IF('Parade Entries'!$G68="Marching Band",'Parade Entries'!W68,0)</f>
        <v>0</v>
      </c>
      <c r="U68" s="271">
        <f>IF('Parade Entries'!$G68="Marching Band",'Parade Entries'!X68,0)</f>
        <v>0</v>
      </c>
      <c r="V68" s="271">
        <f>IF('Parade Entries'!$G68="Marching Band",'Parade Entries'!V68,0)</f>
        <v>0</v>
      </c>
      <c r="W68" s="272">
        <f>IF('Parade Entries'!$G68="Marching Band",'Parade Entries'!Y68,0)</f>
        <v>0</v>
      </c>
      <c r="X68" s="271">
        <f>IF('Parade Entries'!$G68="Marching Band",'Parade Entries'!Z68,0)</f>
        <v>0</v>
      </c>
      <c r="Y68" s="272">
        <f>IF('Parade Entries'!$G68="Marching Band",'Parade Entries'!AA68,0)</f>
        <v>0</v>
      </c>
      <c r="Z68" s="271">
        <f>IF('Parade Entries'!$G68="Marching Band",'Parade Entries'!AB68,0)</f>
        <v>0</v>
      </c>
      <c r="AA68" s="272">
        <f>IF('Parade Entries'!$G68="Marching Band",'Parade Entries'!AC68,0)</f>
        <v>0</v>
      </c>
      <c r="AB68" s="156">
        <f>IF('Parade Entries'!$G68="Marching Band",'Parade Entries'!AD68,0)</f>
        <v>0</v>
      </c>
      <c r="AC68" s="156">
        <f>IF('Parade Entries'!$G68="Marching Band",'Parade Entries'!AE68,0)</f>
        <v>0</v>
      </c>
      <c r="AD68" s="156">
        <f>IF('Parade Entries'!$G68="Marching Band",'Parade Entries'!AF68,0)</f>
        <v>0</v>
      </c>
    </row>
    <row r="69" spans="2:30" ht="18" x14ac:dyDescent="0.25">
      <c r="B69" s="156">
        <f>IF('Parade Entries'!$G69="Marching Band",'Parade Entries'!B69,0)</f>
        <v>0</v>
      </c>
      <c r="C69" s="233">
        <f>IF('Parade Entries'!$G69="Marching Band",'Parade Entries'!E69,0)</f>
        <v>0</v>
      </c>
      <c r="D69" s="269">
        <f>IF('Parade Entries'!$G69="Marching Band",'Parade Entries'!F69,0)</f>
        <v>0</v>
      </c>
      <c r="E69" s="156">
        <f>IF('Parade Entries'!$G69="Marching Band",'Parade Entries'!G69,0)</f>
        <v>0</v>
      </c>
      <c r="F69" s="156">
        <f>IF('Parade Entries'!$G69="Marching Band",'Parade Entries'!H69,0)</f>
        <v>0</v>
      </c>
      <c r="G69" s="156">
        <f>IF('Parade Entries'!$G69="Marching Band",'Parade Entries'!I69,0)</f>
        <v>0</v>
      </c>
      <c r="H69" s="156">
        <f>IF('Parade Entries'!$G69="Marching Band",'Parade Entries'!J69,0)</f>
        <v>0</v>
      </c>
      <c r="I69" s="268">
        <f>IF('Parade Entries'!$G69="Marching Band",'Parade Entries'!K69,0)</f>
        <v>0</v>
      </c>
      <c r="J69" s="156">
        <f>IF('Parade Entries'!$G69="Marching Band",'Parade Entries'!L69,0)</f>
        <v>0</v>
      </c>
      <c r="K69" s="156">
        <f>IF('Parade Entries'!$G69="Marching Band",'Parade Entries'!M69,0)</f>
        <v>0</v>
      </c>
      <c r="L69" s="156">
        <f>IF('Parade Entries'!$G69="Marching Band",'Parade Entries'!N69,0)</f>
        <v>0</v>
      </c>
      <c r="M69" s="156">
        <f>IF('Parade Entries'!$G69="Marching Band",'Parade Entries'!O69,0)</f>
        <v>0</v>
      </c>
      <c r="N69" s="156">
        <f>IF('Parade Entries'!$G69="Marching Band",'Parade Entries'!P69,0)</f>
        <v>0</v>
      </c>
      <c r="O69" s="156">
        <f>IF('Parade Entries'!$G69="Marching Band",'Parade Entries'!Q69,0)</f>
        <v>0</v>
      </c>
      <c r="P69" s="156">
        <f>IF('Parade Entries'!$G69="Marching Band",'Parade Entries'!R69,0)</f>
        <v>0</v>
      </c>
      <c r="Q69" s="156">
        <f>IF('Parade Entries'!$G69="Marching Band",'Parade Entries'!S69,0)</f>
        <v>0</v>
      </c>
      <c r="R69" s="156">
        <f>IF('Parade Entries'!$G69="Marching Band",'Parade Entries'!T69,0)</f>
        <v>0</v>
      </c>
      <c r="S69" s="271">
        <f>IF('Parade Entries'!$G69="Marching Band",'Parade Entries'!U69,0)</f>
        <v>0</v>
      </c>
      <c r="T69" s="271">
        <f>IF('Parade Entries'!$G69="Marching Band",'Parade Entries'!W69,0)</f>
        <v>0</v>
      </c>
      <c r="U69" s="271">
        <f>IF('Parade Entries'!$G69="Marching Band",'Parade Entries'!X69,0)</f>
        <v>0</v>
      </c>
      <c r="V69" s="271">
        <f>IF('Parade Entries'!$G69="Marching Band",'Parade Entries'!V69,0)</f>
        <v>0</v>
      </c>
      <c r="W69" s="272">
        <f>IF('Parade Entries'!$G69="Marching Band",'Parade Entries'!Y69,0)</f>
        <v>0</v>
      </c>
      <c r="X69" s="271">
        <f>IF('Parade Entries'!$G69="Marching Band",'Parade Entries'!Z69,0)</f>
        <v>0</v>
      </c>
      <c r="Y69" s="272">
        <f>IF('Parade Entries'!$G69="Marching Band",'Parade Entries'!AA69,0)</f>
        <v>0</v>
      </c>
      <c r="Z69" s="271">
        <f>IF('Parade Entries'!$G69="Marching Band",'Parade Entries'!AB69,0)</f>
        <v>0</v>
      </c>
      <c r="AA69" s="272">
        <f>IF('Parade Entries'!$G69="Marching Band",'Parade Entries'!AC69,0)</f>
        <v>0</v>
      </c>
      <c r="AB69" s="156">
        <f>IF('Parade Entries'!$G69="Marching Band",'Parade Entries'!AD69,0)</f>
        <v>0</v>
      </c>
      <c r="AC69" s="156">
        <f>IF('Parade Entries'!$G69="Marching Band",'Parade Entries'!AE69,0)</f>
        <v>0</v>
      </c>
      <c r="AD69" s="156">
        <f>IF('Parade Entries'!$G69="Marching Band",'Parade Entries'!AF69,0)</f>
        <v>0</v>
      </c>
    </row>
    <row r="70" spans="2:30" ht="18" x14ac:dyDescent="0.25">
      <c r="B70" s="156">
        <f>IF('Parade Entries'!$G70="Marching Band",'Parade Entries'!B70,0)</f>
        <v>0</v>
      </c>
      <c r="C70" s="233">
        <f>IF('Parade Entries'!$G70="Marching Band",'Parade Entries'!E70,0)</f>
        <v>0</v>
      </c>
      <c r="D70" s="269">
        <f>IF('Parade Entries'!$G70="Marching Band",'Parade Entries'!F70,0)</f>
        <v>0</v>
      </c>
      <c r="E70" s="156">
        <f>IF('Parade Entries'!$G70="Marching Band",'Parade Entries'!G70,0)</f>
        <v>0</v>
      </c>
      <c r="F70" s="156">
        <f>IF('Parade Entries'!$G70="Marching Band",'Parade Entries'!H70,0)</f>
        <v>0</v>
      </c>
      <c r="G70" s="156">
        <f>IF('Parade Entries'!$G70="Marching Band",'Parade Entries'!I70,0)</f>
        <v>0</v>
      </c>
      <c r="H70" s="156">
        <f>IF('Parade Entries'!$G70="Marching Band",'Parade Entries'!J70,0)</f>
        <v>0</v>
      </c>
      <c r="I70" s="268">
        <f>IF('Parade Entries'!$G70="Marching Band",'Parade Entries'!K70,0)</f>
        <v>0</v>
      </c>
      <c r="J70" s="156">
        <f>IF('Parade Entries'!$G70="Marching Band",'Parade Entries'!L70,0)</f>
        <v>0</v>
      </c>
      <c r="K70" s="156">
        <f>IF('Parade Entries'!$G70="Marching Band",'Parade Entries'!M70,0)</f>
        <v>0</v>
      </c>
      <c r="L70" s="156">
        <f>IF('Parade Entries'!$G70="Marching Band",'Parade Entries'!N70,0)</f>
        <v>0</v>
      </c>
      <c r="M70" s="156">
        <f>IF('Parade Entries'!$G70="Marching Band",'Parade Entries'!O70,0)</f>
        <v>0</v>
      </c>
      <c r="N70" s="156">
        <f>IF('Parade Entries'!$G70="Marching Band",'Parade Entries'!P70,0)</f>
        <v>0</v>
      </c>
      <c r="O70" s="156">
        <f>IF('Parade Entries'!$G70="Marching Band",'Parade Entries'!Q70,0)</f>
        <v>0</v>
      </c>
      <c r="P70" s="156">
        <f>IF('Parade Entries'!$G70="Marching Band",'Parade Entries'!R70,0)</f>
        <v>0</v>
      </c>
      <c r="Q70" s="156">
        <f>IF('Parade Entries'!$G70="Marching Band",'Parade Entries'!S70,0)</f>
        <v>0</v>
      </c>
      <c r="R70" s="156">
        <f>IF('Parade Entries'!$G70="Marching Band",'Parade Entries'!T70,0)</f>
        <v>0</v>
      </c>
      <c r="S70" s="271">
        <f>IF('Parade Entries'!$G70="Marching Band",'Parade Entries'!U70,0)</f>
        <v>0</v>
      </c>
      <c r="T70" s="271">
        <f>IF('Parade Entries'!$G70="Marching Band",'Parade Entries'!W70,0)</f>
        <v>0</v>
      </c>
      <c r="U70" s="271">
        <f>IF('Parade Entries'!$G70="Marching Band",'Parade Entries'!X70,0)</f>
        <v>0</v>
      </c>
      <c r="V70" s="271">
        <f>IF('Parade Entries'!$G70="Marching Band",'Parade Entries'!V70,0)</f>
        <v>0</v>
      </c>
      <c r="W70" s="272">
        <f>IF('Parade Entries'!$G70="Marching Band",'Parade Entries'!Y70,0)</f>
        <v>0</v>
      </c>
      <c r="X70" s="271">
        <f>IF('Parade Entries'!$G70="Marching Band",'Parade Entries'!Z70,0)</f>
        <v>0</v>
      </c>
      <c r="Y70" s="272">
        <f>IF('Parade Entries'!$G70="Marching Band",'Parade Entries'!AA70,0)</f>
        <v>0</v>
      </c>
      <c r="Z70" s="271">
        <f>IF('Parade Entries'!$G70="Marching Band",'Parade Entries'!AB70,0)</f>
        <v>0</v>
      </c>
      <c r="AA70" s="272">
        <f>IF('Parade Entries'!$G70="Marching Band",'Parade Entries'!AC70,0)</f>
        <v>0</v>
      </c>
      <c r="AB70" s="156">
        <f>IF('Parade Entries'!$G70="Marching Band",'Parade Entries'!AD70,0)</f>
        <v>0</v>
      </c>
      <c r="AC70" s="156">
        <f>IF('Parade Entries'!$G70="Marching Band",'Parade Entries'!AE70,0)</f>
        <v>0</v>
      </c>
      <c r="AD70" s="156">
        <f>IF('Parade Entries'!$G70="Marching Band",'Parade Entries'!AF70,0)</f>
        <v>0</v>
      </c>
    </row>
    <row r="71" spans="2:30" ht="18" x14ac:dyDescent="0.25">
      <c r="B71" s="156">
        <f>IF('Parade Entries'!$G71="Marching Band",'Parade Entries'!B71,0)</f>
        <v>0</v>
      </c>
      <c r="C71" s="233">
        <f>IF('Parade Entries'!$G71="Marching Band",'Parade Entries'!E71,0)</f>
        <v>0</v>
      </c>
      <c r="D71" s="269">
        <f>IF('Parade Entries'!$G71="Marching Band",'Parade Entries'!F71,0)</f>
        <v>0</v>
      </c>
      <c r="E71" s="156">
        <f>IF('Parade Entries'!$G71="Marching Band",'Parade Entries'!G71,0)</f>
        <v>0</v>
      </c>
      <c r="F71" s="156">
        <f>IF('Parade Entries'!$G71="Marching Band",'Parade Entries'!H71,0)</f>
        <v>0</v>
      </c>
      <c r="G71" s="156">
        <f>IF('Parade Entries'!$G71="Marching Band",'Parade Entries'!I71,0)</f>
        <v>0</v>
      </c>
      <c r="H71" s="156">
        <f>IF('Parade Entries'!$G71="Marching Band",'Parade Entries'!J71,0)</f>
        <v>0</v>
      </c>
      <c r="I71" s="268">
        <f>IF('Parade Entries'!$G71="Marching Band",'Parade Entries'!K71,0)</f>
        <v>0</v>
      </c>
      <c r="J71" s="156">
        <f>IF('Parade Entries'!$G71="Marching Band",'Parade Entries'!L71,0)</f>
        <v>0</v>
      </c>
      <c r="K71" s="156">
        <f>IF('Parade Entries'!$G71="Marching Band",'Parade Entries'!M71,0)</f>
        <v>0</v>
      </c>
      <c r="L71" s="156">
        <f>IF('Parade Entries'!$G71="Marching Band",'Parade Entries'!N71,0)</f>
        <v>0</v>
      </c>
      <c r="M71" s="156">
        <f>IF('Parade Entries'!$G71="Marching Band",'Parade Entries'!O71,0)</f>
        <v>0</v>
      </c>
      <c r="N71" s="156">
        <f>IF('Parade Entries'!$G71="Marching Band",'Parade Entries'!P71,0)</f>
        <v>0</v>
      </c>
      <c r="O71" s="156">
        <f>IF('Parade Entries'!$G71="Marching Band",'Parade Entries'!Q71,0)</f>
        <v>0</v>
      </c>
      <c r="P71" s="156">
        <f>IF('Parade Entries'!$G71="Marching Band",'Parade Entries'!R71,0)</f>
        <v>0</v>
      </c>
      <c r="Q71" s="156">
        <f>IF('Parade Entries'!$G71="Marching Band",'Parade Entries'!S71,0)</f>
        <v>0</v>
      </c>
      <c r="R71" s="156">
        <f>IF('Parade Entries'!$G71="Marching Band",'Parade Entries'!T71,0)</f>
        <v>0</v>
      </c>
      <c r="S71" s="271">
        <f>IF('Parade Entries'!$G71="Marching Band",'Parade Entries'!U71,0)</f>
        <v>0</v>
      </c>
      <c r="T71" s="271">
        <f>IF('Parade Entries'!$G71="Marching Band",'Parade Entries'!W71,0)</f>
        <v>0</v>
      </c>
      <c r="U71" s="271">
        <f>IF('Parade Entries'!$G71="Marching Band",'Parade Entries'!X71,0)</f>
        <v>0</v>
      </c>
      <c r="V71" s="271">
        <f>IF('Parade Entries'!$G71="Marching Band",'Parade Entries'!V71,0)</f>
        <v>0</v>
      </c>
      <c r="W71" s="272">
        <f>IF('Parade Entries'!$G71="Marching Band",'Parade Entries'!Y71,0)</f>
        <v>0</v>
      </c>
      <c r="X71" s="271">
        <f>IF('Parade Entries'!$G71="Marching Band",'Parade Entries'!Z71,0)</f>
        <v>0</v>
      </c>
      <c r="Y71" s="272">
        <f>IF('Parade Entries'!$G71="Marching Band",'Parade Entries'!AA71,0)</f>
        <v>0</v>
      </c>
      <c r="Z71" s="271">
        <f>IF('Parade Entries'!$G71="Marching Band",'Parade Entries'!AB71,0)</f>
        <v>0</v>
      </c>
      <c r="AA71" s="272">
        <f>IF('Parade Entries'!$G71="Marching Band",'Parade Entries'!AC71,0)</f>
        <v>0</v>
      </c>
      <c r="AB71" s="156">
        <f>IF('Parade Entries'!$G71="Marching Band",'Parade Entries'!AD71,0)</f>
        <v>0</v>
      </c>
      <c r="AC71" s="156">
        <f>IF('Parade Entries'!$G71="Marching Band",'Parade Entries'!AE71,0)</f>
        <v>0</v>
      </c>
      <c r="AD71" s="156">
        <f>IF('Parade Entries'!$G71="Marching Band",'Parade Entries'!AF71,0)</f>
        <v>0</v>
      </c>
    </row>
    <row r="72" spans="2:30" ht="18" x14ac:dyDescent="0.25">
      <c r="B72" s="156">
        <f>IF('Parade Entries'!$G72="Marching Band",'Parade Entries'!B72,0)</f>
        <v>0</v>
      </c>
      <c r="C72" s="233">
        <f>IF('Parade Entries'!$G72="Marching Band",'Parade Entries'!E72,0)</f>
        <v>0</v>
      </c>
      <c r="D72" s="269">
        <f>IF('Parade Entries'!$G72="Marching Band",'Parade Entries'!F72,0)</f>
        <v>0</v>
      </c>
      <c r="E72" s="156">
        <f>IF('Parade Entries'!$G72="Marching Band",'Parade Entries'!G72,0)</f>
        <v>0</v>
      </c>
      <c r="F72" s="156">
        <f>IF('Parade Entries'!$G72="Marching Band",'Parade Entries'!H72,0)</f>
        <v>0</v>
      </c>
      <c r="G72" s="156">
        <f>IF('Parade Entries'!$G72="Marching Band",'Parade Entries'!I72,0)</f>
        <v>0</v>
      </c>
      <c r="H72" s="156">
        <f>IF('Parade Entries'!$G72="Marching Band",'Parade Entries'!J72,0)</f>
        <v>0</v>
      </c>
      <c r="I72" s="268">
        <f>IF('Parade Entries'!$G72="Marching Band",'Parade Entries'!K72,0)</f>
        <v>0</v>
      </c>
      <c r="J72" s="156">
        <f>IF('Parade Entries'!$G72="Marching Band",'Parade Entries'!L72,0)</f>
        <v>0</v>
      </c>
      <c r="K72" s="156">
        <f>IF('Parade Entries'!$G72="Marching Band",'Parade Entries'!M72,0)</f>
        <v>0</v>
      </c>
      <c r="L72" s="156">
        <f>IF('Parade Entries'!$G72="Marching Band",'Parade Entries'!N72,0)</f>
        <v>0</v>
      </c>
      <c r="M72" s="156">
        <f>IF('Parade Entries'!$G72="Marching Band",'Parade Entries'!O72,0)</f>
        <v>0</v>
      </c>
      <c r="N72" s="156">
        <f>IF('Parade Entries'!$G72="Marching Band",'Parade Entries'!P72,0)</f>
        <v>0</v>
      </c>
      <c r="O72" s="156">
        <f>IF('Parade Entries'!$G72="Marching Band",'Parade Entries'!Q72,0)</f>
        <v>0</v>
      </c>
      <c r="P72" s="156">
        <f>IF('Parade Entries'!$G72="Marching Band",'Parade Entries'!R72,0)</f>
        <v>0</v>
      </c>
      <c r="Q72" s="156">
        <f>IF('Parade Entries'!$G72="Marching Band",'Parade Entries'!S72,0)</f>
        <v>0</v>
      </c>
      <c r="R72" s="156">
        <f>IF('Parade Entries'!$G72="Marching Band",'Parade Entries'!T72,0)</f>
        <v>0</v>
      </c>
      <c r="S72" s="271">
        <f>IF('Parade Entries'!$G72="Marching Band",'Parade Entries'!U72,0)</f>
        <v>0</v>
      </c>
      <c r="T72" s="271">
        <f>IF('Parade Entries'!$G72="Marching Band",'Parade Entries'!W72,0)</f>
        <v>0</v>
      </c>
      <c r="U72" s="271">
        <f>IF('Parade Entries'!$G72="Marching Band",'Parade Entries'!X72,0)</f>
        <v>0</v>
      </c>
      <c r="V72" s="271">
        <f>IF('Parade Entries'!$G72="Marching Band",'Parade Entries'!V72,0)</f>
        <v>0</v>
      </c>
      <c r="W72" s="272">
        <f>IF('Parade Entries'!$G72="Marching Band",'Parade Entries'!Y72,0)</f>
        <v>0</v>
      </c>
      <c r="X72" s="271">
        <f>IF('Parade Entries'!$G72="Marching Band",'Parade Entries'!Z72,0)</f>
        <v>0</v>
      </c>
      <c r="Y72" s="272">
        <f>IF('Parade Entries'!$G72="Marching Band",'Parade Entries'!AA72,0)</f>
        <v>0</v>
      </c>
      <c r="Z72" s="271">
        <f>IF('Parade Entries'!$G72="Marching Band",'Parade Entries'!AB72,0)</f>
        <v>0</v>
      </c>
      <c r="AA72" s="272">
        <f>IF('Parade Entries'!$G72="Marching Band",'Parade Entries'!AC72,0)</f>
        <v>0</v>
      </c>
      <c r="AB72" s="156">
        <f>IF('Parade Entries'!$G72="Marching Band",'Parade Entries'!AD72,0)</f>
        <v>0</v>
      </c>
      <c r="AC72" s="156">
        <f>IF('Parade Entries'!$G72="Marching Band",'Parade Entries'!AE72,0)</f>
        <v>0</v>
      </c>
      <c r="AD72" s="156">
        <f>IF('Parade Entries'!$G72="Marching Band",'Parade Entries'!AF72,0)</f>
        <v>0</v>
      </c>
    </row>
    <row r="73" spans="2:30" ht="18" x14ac:dyDescent="0.25">
      <c r="B73" s="156">
        <f>IF('Parade Entries'!$G73="Marching Band",'Parade Entries'!B73,0)</f>
        <v>0</v>
      </c>
      <c r="C73" s="233">
        <f>IF('Parade Entries'!$G73="Marching Band",'Parade Entries'!E73,0)</f>
        <v>0</v>
      </c>
      <c r="D73" s="269">
        <f>IF('Parade Entries'!$G73="Marching Band",'Parade Entries'!F73,0)</f>
        <v>0</v>
      </c>
      <c r="E73" s="156">
        <f>IF('Parade Entries'!$G73="Marching Band",'Parade Entries'!G73,0)</f>
        <v>0</v>
      </c>
      <c r="F73" s="156">
        <f>IF('Parade Entries'!$G73="Marching Band",'Parade Entries'!H73,0)</f>
        <v>0</v>
      </c>
      <c r="G73" s="156">
        <f>IF('Parade Entries'!$G73="Marching Band",'Parade Entries'!I73,0)</f>
        <v>0</v>
      </c>
      <c r="H73" s="156">
        <f>IF('Parade Entries'!$G73="Marching Band",'Parade Entries'!J73,0)</f>
        <v>0</v>
      </c>
      <c r="I73" s="268">
        <f>IF('Parade Entries'!$G73="Marching Band",'Parade Entries'!K73,0)</f>
        <v>0</v>
      </c>
      <c r="J73" s="156">
        <f>IF('Parade Entries'!$G73="Marching Band",'Parade Entries'!L73,0)</f>
        <v>0</v>
      </c>
      <c r="K73" s="156">
        <f>IF('Parade Entries'!$G73="Marching Band",'Parade Entries'!M73,0)</f>
        <v>0</v>
      </c>
      <c r="L73" s="156">
        <f>IF('Parade Entries'!$G73="Marching Band",'Parade Entries'!N73,0)</f>
        <v>0</v>
      </c>
      <c r="M73" s="156">
        <f>IF('Parade Entries'!$G73="Marching Band",'Parade Entries'!O73,0)</f>
        <v>0</v>
      </c>
      <c r="N73" s="156">
        <f>IF('Parade Entries'!$G73="Marching Band",'Parade Entries'!P73,0)</f>
        <v>0</v>
      </c>
      <c r="O73" s="156">
        <f>IF('Parade Entries'!$G73="Marching Band",'Parade Entries'!Q73,0)</f>
        <v>0</v>
      </c>
      <c r="P73" s="156">
        <f>IF('Parade Entries'!$G73="Marching Band",'Parade Entries'!R73,0)</f>
        <v>0</v>
      </c>
      <c r="Q73" s="156">
        <f>IF('Parade Entries'!$G73="Marching Band",'Parade Entries'!S73,0)</f>
        <v>0</v>
      </c>
      <c r="R73" s="156">
        <f>IF('Parade Entries'!$G73="Marching Band",'Parade Entries'!T73,0)</f>
        <v>0</v>
      </c>
      <c r="S73" s="271">
        <f>IF('Parade Entries'!$G73="Marching Band",'Parade Entries'!U73,0)</f>
        <v>0</v>
      </c>
      <c r="T73" s="271">
        <f>IF('Parade Entries'!$G73="Marching Band",'Parade Entries'!W73,0)</f>
        <v>0</v>
      </c>
      <c r="U73" s="271">
        <f>IF('Parade Entries'!$G73="Marching Band",'Parade Entries'!X73,0)</f>
        <v>0</v>
      </c>
      <c r="V73" s="271">
        <f>IF('Parade Entries'!$G73="Marching Band",'Parade Entries'!V73,0)</f>
        <v>0</v>
      </c>
      <c r="W73" s="272">
        <f>IF('Parade Entries'!$G73="Marching Band",'Parade Entries'!Y73,0)</f>
        <v>0</v>
      </c>
      <c r="X73" s="271">
        <f>IF('Parade Entries'!$G73="Marching Band",'Parade Entries'!Z73,0)</f>
        <v>0</v>
      </c>
      <c r="Y73" s="272">
        <f>IF('Parade Entries'!$G73="Marching Band",'Parade Entries'!AA73,0)</f>
        <v>0</v>
      </c>
      <c r="Z73" s="271">
        <f>IF('Parade Entries'!$G73="Marching Band",'Parade Entries'!AB73,0)</f>
        <v>0</v>
      </c>
      <c r="AA73" s="272">
        <f>IF('Parade Entries'!$G73="Marching Band",'Parade Entries'!AC73,0)</f>
        <v>0</v>
      </c>
      <c r="AB73" s="156">
        <f>IF('Parade Entries'!$G73="Marching Band",'Parade Entries'!AD73,0)</f>
        <v>0</v>
      </c>
      <c r="AC73" s="156">
        <f>IF('Parade Entries'!$G73="Marching Band",'Parade Entries'!AE73,0)</f>
        <v>0</v>
      </c>
      <c r="AD73" s="156">
        <f>IF('Parade Entries'!$G73="Marching Band",'Parade Entries'!AF73,0)</f>
        <v>0</v>
      </c>
    </row>
    <row r="74" spans="2:30" ht="18" x14ac:dyDescent="0.25">
      <c r="B74" s="156">
        <f>IF('Parade Entries'!$G74="Marching Band",'Parade Entries'!B74,0)</f>
        <v>0</v>
      </c>
      <c r="C74" s="233">
        <f>IF('Parade Entries'!$G74="Marching Band",'Parade Entries'!E74,0)</f>
        <v>0</v>
      </c>
      <c r="D74" s="269">
        <f>IF('Parade Entries'!$G74="Marching Band",'Parade Entries'!F74,0)</f>
        <v>0</v>
      </c>
      <c r="E74" s="156">
        <f>IF('Parade Entries'!$G74="Marching Band",'Parade Entries'!G74,0)</f>
        <v>0</v>
      </c>
      <c r="F74" s="156">
        <f>IF('Parade Entries'!$G74="Marching Band",'Parade Entries'!H74,0)</f>
        <v>0</v>
      </c>
      <c r="G74" s="156">
        <f>IF('Parade Entries'!$G74="Marching Band",'Parade Entries'!I74,0)</f>
        <v>0</v>
      </c>
      <c r="H74" s="156">
        <f>IF('Parade Entries'!$G74="Marching Band",'Parade Entries'!J74,0)</f>
        <v>0</v>
      </c>
      <c r="I74" s="268">
        <f>IF('Parade Entries'!$G74="Marching Band",'Parade Entries'!K74,0)</f>
        <v>0</v>
      </c>
      <c r="J74" s="156">
        <f>IF('Parade Entries'!$G74="Marching Band",'Parade Entries'!L74,0)</f>
        <v>0</v>
      </c>
      <c r="K74" s="156">
        <f>IF('Parade Entries'!$G74="Marching Band",'Parade Entries'!M74,0)</f>
        <v>0</v>
      </c>
      <c r="L74" s="156">
        <f>IF('Parade Entries'!$G74="Marching Band",'Parade Entries'!N74,0)</f>
        <v>0</v>
      </c>
      <c r="M74" s="156">
        <f>IF('Parade Entries'!$G74="Marching Band",'Parade Entries'!O74,0)</f>
        <v>0</v>
      </c>
      <c r="N74" s="156">
        <f>IF('Parade Entries'!$G74="Marching Band",'Parade Entries'!P74,0)</f>
        <v>0</v>
      </c>
      <c r="O74" s="156">
        <f>IF('Parade Entries'!$G74="Marching Band",'Parade Entries'!Q74,0)</f>
        <v>0</v>
      </c>
      <c r="P74" s="156">
        <f>IF('Parade Entries'!$G74="Marching Band",'Parade Entries'!R74,0)</f>
        <v>0</v>
      </c>
      <c r="Q74" s="156">
        <f>IF('Parade Entries'!$G74="Marching Band",'Parade Entries'!S74,0)</f>
        <v>0</v>
      </c>
      <c r="R74" s="156">
        <f>IF('Parade Entries'!$G74="Marching Band",'Parade Entries'!T74,0)</f>
        <v>0</v>
      </c>
      <c r="S74" s="271">
        <f>IF('Parade Entries'!$G74="Marching Band",'Parade Entries'!U74,0)</f>
        <v>0</v>
      </c>
      <c r="T74" s="271">
        <f>IF('Parade Entries'!$G74="Marching Band",'Parade Entries'!W74,0)</f>
        <v>0</v>
      </c>
      <c r="U74" s="271">
        <f>IF('Parade Entries'!$G74="Marching Band",'Parade Entries'!X74,0)</f>
        <v>0</v>
      </c>
      <c r="V74" s="271">
        <f>IF('Parade Entries'!$G74="Marching Band",'Parade Entries'!V74,0)</f>
        <v>0</v>
      </c>
      <c r="W74" s="272">
        <f>IF('Parade Entries'!$G74="Marching Band",'Parade Entries'!Y74,0)</f>
        <v>0</v>
      </c>
      <c r="X74" s="271">
        <f>IF('Parade Entries'!$G74="Marching Band",'Parade Entries'!Z74,0)</f>
        <v>0</v>
      </c>
      <c r="Y74" s="272">
        <f>IF('Parade Entries'!$G74="Marching Band",'Parade Entries'!AA74,0)</f>
        <v>0</v>
      </c>
      <c r="Z74" s="271">
        <f>IF('Parade Entries'!$G74="Marching Band",'Parade Entries'!AB74,0)</f>
        <v>0</v>
      </c>
      <c r="AA74" s="272">
        <f>IF('Parade Entries'!$G74="Marching Band",'Parade Entries'!AC74,0)</f>
        <v>0</v>
      </c>
      <c r="AB74" s="156">
        <f>IF('Parade Entries'!$G74="Marching Band",'Parade Entries'!AD74,0)</f>
        <v>0</v>
      </c>
      <c r="AC74" s="156">
        <f>IF('Parade Entries'!$G74="Marching Band",'Parade Entries'!AE74,0)</f>
        <v>0</v>
      </c>
      <c r="AD74" s="156">
        <f>IF('Parade Entries'!$G74="Marching Band",'Parade Entries'!AF74,0)</f>
        <v>0</v>
      </c>
    </row>
    <row r="75" spans="2:30" ht="18" x14ac:dyDescent="0.25">
      <c r="B75" s="156">
        <f>IF('Parade Entries'!$G75="Marching Band",'Parade Entries'!B75,0)</f>
        <v>0</v>
      </c>
      <c r="C75" s="233">
        <f>IF('Parade Entries'!$G75="Marching Band",'Parade Entries'!E75,0)</f>
        <v>0</v>
      </c>
      <c r="D75" s="269">
        <f>IF('Parade Entries'!$G75="Marching Band",'Parade Entries'!F75,0)</f>
        <v>0</v>
      </c>
      <c r="E75" s="156">
        <f>IF('Parade Entries'!$G75="Marching Band",'Parade Entries'!G75,0)</f>
        <v>0</v>
      </c>
      <c r="F75" s="156">
        <f>IF('Parade Entries'!$G75="Marching Band",'Parade Entries'!H75,0)</f>
        <v>0</v>
      </c>
      <c r="G75" s="156">
        <f>IF('Parade Entries'!$G75="Marching Band",'Parade Entries'!I75,0)</f>
        <v>0</v>
      </c>
      <c r="H75" s="156">
        <f>IF('Parade Entries'!$G75="Marching Band",'Parade Entries'!J75,0)</f>
        <v>0</v>
      </c>
      <c r="I75" s="268">
        <f>IF('Parade Entries'!$G75="Marching Band",'Parade Entries'!K75,0)</f>
        <v>0</v>
      </c>
      <c r="J75" s="156">
        <f>IF('Parade Entries'!$G75="Marching Band",'Parade Entries'!L75,0)</f>
        <v>0</v>
      </c>
      <c r="K75" s="156">
        <f>IF('Parade Entries'!$G75="Marching Band",'Parade Entries'!M75,0)</f>
        <v>0</v>
      </c>
      <c r="L75" s="156">
        <f>IF('Parade Entries'!$G75="Marching Band",'Parade Entries'!N75,0)</f>
        <v>0</v>
      </c>
      <c r="M75" s="156">
        <f>IF('Parade Entries'!$G75="Marching Band",'Parade Entries'!O75,0)</f>
        <v>0</v>
      </c>
      <c r="N75" s="156">
        <f>IF('Parade Entries'!$G75="Marching Band",'Parade Entries'!P75,0)</f>
        <v>0</v>
      </c>
      <c r="O75" s="156">
        <f>IF('Parade Entries'!$G75="Marching Band",'Parade Entries'!Q75,0)</f>
        <v>0</v>
      </c>
      <c r="P75" s="156">
        <f>IF('Parade Entries'!$G75="Marching Band",'Parade Entries'!R75,0)</f>
        <v>0</v>
      </c>
      <c r="Q75" s="156">
        <f>IF('Parade Entries'!$G75="Marching Band",'Parade Entries'!S75,0)</f>
        <v>0</v>
      </c>
      <c r="R75" s="156">
        <f>IF('Parade Entries'!$G75="Marching Band",'Parade Entries'!T75,0)</f>
        <v>0</v>
      </c>
      <c r="S75" s="271">
        <f>IF('Parade Entries'!$G75="Marching Band",'Parade Entries'!U75,0)</f>
        <v>0</v>
      </c>
      <c r="T75" s="271">
        <f>IF('Parade Entries'!$G75="Marching Band",'Parade Entries'!W75,0)</f>
        <v>0</v>
      </c>
      <c r="U75" s="271">
        <f>IF('Parade Entries'!$G75="Marching Band",'Parade Entries'!X75,0)</f>
        <v>0</v>
      </c>
      <c r="V75" s="271">
        <f>IF('Parade Entries'!$G75="Marching Band",'Parade Entries'!V75,0)</f>
        <v>0</v>
      </c>
      <c r="W75" s="272">
        <f>IF('Parade Entries'!$G75="Marching Band",'Parade Entries'!Y75,0)</f>
        <v>0</v>
      </c>
      <c r="X75" s="271">
        <f>IF('Parade Entries'!$G75="Marching Band",'Parade Entries'!Z75,0)</f>
        <v>0</v>
      </c>
      <c r="Y75" s="272">
        <f>IF('Parade Entries'!$G75="Marching Band",'Parade Entries'!AA75,0)</f>
        <v>0</v>
      </c>
      <c r="Z75" s="271">
        <f>IF('Parade Entries'!$G75="Marching Band",'Parade Entries'!AB75,0)</f>
        <v>0</v>
      </c>
      <c r="AA75" s="272">
        <f>IF('Parade Entries'!$G75="Marching Band",'Parade Entries'!AC75,0)</f>
        <v>0</v>
      </c>
      <c r="AB75" s="156">
        <f>IF('Parade Entries'!$G75="Marching Band",'Parade Entries'!AD75,0)</f>
        <v>0</v>
      </c>
      <c r="AC75" s="156">
        <f>IF('Parade Entries'!$G75="Marching Band",'Parade Entries'!AE75,0)</f>
        <v>0</v>
      </c>
      <c r="AD75" s="156">
        <f>IF('Parade Entries'!$G75="Marching Band",'Parade Entries'!AF75,0)</f>
        <v>0</v>
      </c>
    </row>
    <row r="76" spans="2:30" ht="18" x14ac:dyDescent="0.25">
      <c r="B76" s="156">
        <f>IF('Parade Entries'!$G76="Marching Band",'Parade Entries'!B76,0)</f>
        <v>0</v>
      </c>
      <c r="C76" s="233">
        <f>IF('Parade Entries'!$G76="Marching Band",'Parade Entries'!E76,0)</f>
        <v>0</v>
      </c>
      <c r="D76" s="269">
        <f>IF('Parade Entries'!$G76="Marching Band",'Parade Entries'!F76,0)</f>
        <v>0</v>
      </c>
      <c r="E76" s="156">
        <f>IF('Parade Entries'!$G76="Marching Band",'Parade Entries'!G76,0)</f>
        <v>0</v>
      </c>
      <c r="F76" s="156">
        <f>IF('Parade Entries'!$G76="Marching Band",'Parade Entries'!H76,0)</f>
        <v>0</v>
      </c>
      <c r="G76" s="156">
        <f>IF('Parade Entries'!$G76="Marching Band",'Parade Entries'!I76,0)</f>
        <v>0</v>
      </c>
      <c r="H76" s="156">
        <f>IF('Parade Entries'!$G76="Marching Band",'Parade Entries'!J76,0)</f>
        <v>0</v>
      </c>
      <c r="I76" s="268">
        <f>IF('Parade Entries'!$G76="Marching Band",'Parade Entries'!K76,0)</f>
        <v>0</v>
      </c>
      <c r="J76" s="156">
        <f>IF('Parade Entries'!$G76="Marching Band",'Parade Entries'!L76,0)</f>
        <v>0</v>
      </c>
      <c r="K76" s="156">
        <f>IF('Parade Entries'!$G76="Marching Band",'Parade Entries'!M76,0)</f>
        <v>0</v>
      </c>
      <c r="L76" s="156">
        <f>IF('Parade Entries'!$G76="Marching Band",'Parade Entries'!N76,0)</f>
        <v>0</v>
      </c>
      <c r="M76" s="156">
        <f>IF('Parade Entries'!$G76="Marching Band",'Parade Entries'!O76,0)</f>
        <v>0</v>
      </c>
      <c r="N76" s="156">
        <f>IF('Parade Entries'!$G76="Marching Band",'Parade Entries'!P76,0)</f>
        <v>0</v>
      </c>
      <c r="O76" s="156">
        <f>IF('Parade Entries'!$G76="Marching Band",'Parade Entries'!Q76,0)</f>
        <v>0</v>
      </c>
      <c r="P76" s="156">
        <f>IF('Parade Entries'!$G76="Marching Band",'Parade Entries'!R76,0)</f>
        <v>0</v>
      </c>
      <c r="Q76" s="156">
        <f>IF('Parade Entries'!$G76="Marching Band",'Parade Entries'!S76,0)</f>
        <v>0</v>
      </c>
      <c r="R76" s="156">
        <f>IF('Parade Entries'!$G76="Marching Band",'Parade Entries'!T76,0)</f>
        <v>0</v>
      </c>
      <c r="S76" s="271">
        <f>IF('Parade Entries'!$G76="Marching Band",'Parade Entries'!U76,0)</f>
        <v>0</v>
      </c>
      <c r="T76" s="271">
        <f>IF('Parade Entries'!$G76="Marching Band",'Parade Entries'!W76,0)</f>
        <v>0</v>
      </c>
      <c r="U76" s="271">
        <f>IF('Parade Entries'!$G76="Marching Band",'Parade Entries'!X76,0)</f>
        <v>0</v>
      </c>
      <c r="V76" s="271">
        <f>IF('Parade Entries'!$G76="Marching Band",'Parade Entries'!V76,0)</f>
        <v>0</v>
      </c>
      <c r="W76" s="272">
        <f>IF('Parade Entries'!$G76="Marching Band",'Parade Entries'!Y76,0)</f>
        <v>0</v>
      </c>
      <c r="X76" s="271">
        <f>IF('Parade Entries'!$G76="Marching Band",'Parade Entries'!Z76,0)</f>
        <v>0</v>
      </c>
      <c r="Y76" s="272">
        <f>IF('Parade Entries'!$G76="Marching Band",'Parade Entries'!AA76,0)</f>
        <v>0</v>
      </c>
      <c r="Z76" s="271">
        <f>IF('Parade Entries'!$G76="Marching Band",'Parade Entries'!AB76,0)</f>
        <v>0</v>
      </c>
      <c r="AA76" s="272">
        <f>IF('Parade Entries'!$G76="Marching Band",'Parade Entries'!AC76,0)</f>
        <v>0</v>
      </c>
      <c r="AB76" s="156">
        <f>IF('Parade Entries'!$G76="Marching Band",'Parade Entries'!AD76,0)</f>
        <v>0</v>
      </c>
      <c r="AC76" s="156">
        <f>IF('Parade Entries'!$G76="Marching Band",'Parade Entries'!AE76,0)</f>
        <v>0</v>
      </c>
      <c r="AD76" s="156">
        <f>IF('Parade Entries'!$G76="Marching Band",'Parade Entries'!AF76,0)</f>
        <v>0</v>
      </c>
    </row>
    <row r="77" spans="2:30" ht="18" x14ac:dyDescent="0.25">
      <c r="B77" s="156">
        <f>IF('Parade Entries'!$G77="Marching Band",'Parade Entries'!B77,0)</f>
        <v>0</v>
      </c>
      <c r="C77" s="233">
        <f>IF('Parade Entries'!$G77="Marching Band",'Parade Entries'!E77,0)</f>
        <v>0</v>
      </c>
      <c r="D77" s="269">
        <f>IF('Parade Entries'!$G77="Marching Band",'Parade Entries'!F77,0)</f>
        <v>0</v>
      </c>
      <c r="E77" s="156">
        <f>IF('Parade Entries'!$G77="Marching Band",'Parade Entries'!G77,0)</f>
        <v>0</v>
      </c>
      <c r="F77" s="156">
        <f>IF('Parade Entries'!$G77="Marching Band",'Parade Entries'!H77,0)</f>
        <v>0</v>
      </c>
      <c r="G77" s="156">
        <f>IF('Parade Entries'!$G77="Marching Band",'Parade Entries'!I77,0)</f>
        <v>0</v>
      </c>
      <c r="H77" s="156">
        <f>IF('Parade Entries'!$G77="Marching Band",'Parade Entries'!J77,0)</f>
        <v>0</v>
      </c>
      <c r="I77" s="268">
        <f>IF('Parade Entries'!$G77="Marching Band",'Parade Entries'!K77,0)</f>
        <v>0</v>
      </c>
      <c r="J77" s="156">
        <f>IF('Parade Entries'!$G77="Marching Band",'Parade Entries'!L77,0)</f>
        <v>0</v>
      </c>
      <c r="K77" s="156">
        <f>IF('Parade Entries'!$G77="Marching Band",'Parade Entries'!M77,0)</f>
        <v>0</v>
      </c>
      <c r="L77" s="156">
        <f>IF('Parade Entries'!$G77="Marching Band",'Parade Entries'!N77,0)</f>
        <v>0</v>
      </c>
      <c r="M77" s="156">
        <f>IF('Parade Entries'!$G77="Marching Band",'Parade Entries'!O77,0)</f>
        <v>0</v>
      </c>
      <c r="N77" s="156">
        <f>IF('Parade Entries'!$G77="Marching Band",'Parade Entries'!P77,0)</f>
        <v>0</v>
      </c>
      <c r="O77" s="156">
        <f>IF('Parade Entries'!$G77="Marching Band",'Parade Entries'!Q77,0)</f>
        <v>0</v>
      </c>
      <c r="P77" s="156">
        <f>IF('Parade Entries'!$G77="Marching Band",'Parade Entries'!R77,0)</f>
        <v>0</v>
      </c>
      <c r="Q77" s="156">
        <f>IF('Parade Entries'!$G77="Marching Band",'Parade Entries'!S77,0)</f>
        <v>0</v>
      </c>
      <c r="R77" s="156">
        <f>IF('Parade Entries'!$G77="Marching Band",'Parade Entries'!T77,0)</f>
        <v>0</v>
      </c>
      <c r="S77" s="271">
        <f>IF('Parade Entries'!$G77="Marching Band",'Parade Entries'!U77,0)</f>
        <v>0</v>
      </c>
      <c r="T77" s="271">
        <f>IF('Parade Entries'!$G77="Marching Band",'Parade Entries'!W77,0)</f>
        <v>0</v>
      </c>
      <c r="U77" s="271">
        <f>IF('Parade Entries'!$G77="Marching Band",'Parade Entries'!X77,0)</f>
        <v>0</v>
      </c>
      <c r="V77" s="271">
        <f>IF('Parade Entries'!$G77="Marching Band",'Parade Entries'!V77,0)</f>
        <v>0</v>
      </c>
      <c r="W77" s="272">
        <f>IF('Parade Entries'!$G77="Marching Band",'Parade Entries'!Y77,0)</f>
        <v>0</v>
      </c>
      <c r="X77" s="271">
        <f>IF('Parade Entries'!$G77="Marching Band",'Parade Entries'!Z77,0)</f>
        <v>0</v>
      </c>
      <c r="Y77" s="272">
        <f>IF('Parade Entries'!$G77="Marching Band",'Parade Entries'!AA77,0)</f>
        <v>0</v>
      </c>
      <c r="Z77" s="271">
        <f>IF('Parade Entries'!$G77="Marching Band",'Parade Entries'!AB77,0)</f>
        <v>0</v>
      </c>
      <c r="AA77" s="272">
        <f>IF('Parade Entries'!$G77="Marching Band",'Parade Entries'!AC77,0)</f>
        <v>0</v>
      </c>
      <c r="AB77" s="156">
        <f>IF('Parade Entries'!$G77="Marching Band",'Parade Entries'!AD77,0)</f>
        <v>0</v>
      </c>
      <c r="AC77" s="156">
        <f>IF('Parade Entries'!$G77="Marching Band",'Parade Entries'!AE77,0)</f>
        <v>0</v>
      </c>
      <c r="AD77" s="156">
        <f>IF('Parade Entries'!$G77="Marching Band",'Parade Entries'!AF77,0)</f>
        <v>0</v>
      </c>
    </row>
    <row r="78" spans="2:30" ht="18" x14ac:dyDescent="0.25">
      <c r="B78" s="156">
        <f>IF('Parade Entries'!$G78="Marching Band",'Parade Entries'!B78,0)</f>
        <v>0</v>
      </c>
      <c r="C78" s="233">
        <f>IF('Parade Entries'!$G78="Marching Band",'Parade Entries'!E78,0)</f>
        <v>0</v>
      </c>
      <c r="D78" s="269">
        <f>IF('Parade Entries'!$G78="Marching Band",'Parade Entries'!F78,0)</f>
        <v>0</v>
      </c>
      <c r="E78" s="156">
        <f>IF('Parade Entries'!$G78="Marching Band",'Parade Entries'!G78,0)</f>
        <v>0</v>
      </c>
      <c r="F78" s="156">
        <f>IF('Parade Entries'!$G78="Marching Band",'Parade Entries'!H78,0)</f>
        <v>0</v>
      </c>
      <c r="G78" s="156">
        <f>IF('Parade Entries'!$G78="Marching Band",'Parade Entries'!I78,0)</f>
        <v>0</v>
      </c>
      <c r="H78" s="156">
        <f>IF('Parade Entries'!$G78="Marching Band",'Parade Entries'!J78,0)</f>
        <v>0</v>
      </c>
      <c r="I78" s="268">
        <f>IF('Parade Entries'!$G78="Marching Band",'Parade Entries'!K78,0)</f>
        <v>0</v>
      </c>
      <c r="J78" s="156">
        <f>IF('Parade Entries'!$G78="Marching Band",'Parade Entries'!L78,0)</f>
        <v>0</v>
      </c>
      <c r="K78" s="156">
        <f>IF('Parade Entries'!$G78="Marching Band",'Parade Entries'!M78,0)</f>
        <v>0</v>
      </c>
      <c r="L78" s="156">
        <f>IF('Parade Entries'!$G78="Marching Band",'Parade Entries'!N78,0)</f>
        <v>0</v>
      </c>
      <c r="M78" s="156">
        <f>IF('Parade Entries'!$G78="Marching Band",'Parade Entries'!O78,0)</f>
        <v>0</v>
      </c>
      <c r="N78" s="156">
        <f>IF('Parade Entries'!$G78="Marching Band",'Parade Entries'!P78,0)</f>
        <v>0</v>
      </c>
      <c r="O78" s="156">
        <f>IF('Parade Entries'!$G78="Marching Band",'Parade Entries'!Q78,0)</f>
        <v>0</v>
      </c>
      <c r="P78" s="156">
        <f>IF('Parade Entries'!$G78="Marching Band",'Parade Entries'!R78,0)</f>
        <v>0</v>
      </c>
      <c r="Q78" s="156">
        <f>IF('Parade Entries'!$G78="Marching Band",'Parade Entries'!S78,0)</f>
        <v>0</v>
      </c>
      <c r="R78" s="156">
        <f>IF('Parade Entries'!$G78="Marching Band",'Parade Entries'!T78,0)</f>
        <v>0</v>
      </c>
      <c r="S78" s="271">
        <f>IF('Parade Entries'!$G78="Marching Band",'Parade Entries'!U78,0)</f>
        <v>0</v>
      </c>
      <c r="T78" s="271">
        <f>IF('Parade Entries'!$G78="Marching Band",'Parade Entries'!W78,0)</f>
        <v>0</v>
      </c>
      <c r="U78" s="271">
        <f>IF('Parade Entries'!$G78="Marching Band",'Parade Entries'!X78,0)</f>
        <v>0</v>
      </c>
      <c r="V78" s="271">
        <f>IF('Parade Entries'!$G78="Marching Band",'Parade Entries'!V78,0)</f>
        <v>0</v>
      </c>
      <c r="W78" s="272">
        <f>IF('Parade Entries'!$G78="Marching Band",'Parade Entries'!Y78,0)</f>
        <v>0</v>
      </c>
      <c r="X78" s="271">
        <f>IF('Parade Entries'!$G78="Marching Band",'Parade Entries'!Z78,0)</f>
        <v>0</v>
      </c>
      <c r="Y78" s="272">
        <f>IF('Parade Entries'!$G78="Marching Band",'Parade Entries'!AA78,0)</f>
        <v>0</v>
      </c>
      <c r="Z78" s="271">
        <f>IF('Parade Entries'!$G78="Marching Band",'Parade Entries'!AB78,0)</f>
        <v>0</v>
      </c>
      <c r="AA78" s="272">
        <f>IF('Parade Entries'!$G78="Marching Band",'Parade Entries'!AC78,0)</f>
        <v>0</v>
      </c>
      <c r="AB78" s="156">
        <f>IF('Parade Entries'!$G78="Marching Band",'Parade Entries'!AD78,0)</f>
        <v>0</v>
      </c>
      <c r="AC78" s="156">
        <f>IF('Parade Entries'!$G78="Marching Band",'Parade Entries'!AE78,0)</f>
        <v>0</v>
      </c>
      <c r="AD78" s="156">
        <f>IF('Parade Entries'!$G78="Marching Band",'Parade Entries'!AF78,0)</f>
        <v>0</v>
      </c>
    </row>
    <row r="79" spans="2:30" ht="18" x14ac:dyDescent="0.25">
      <c r="B79" s="156">
        <f>IF('Parade Entries'!$G79="Marching Band",'Parade Entries'!B79,0)</f>
        <v>0</v>
      </c>
      <c r="C79" s="233">
        <f>IF('Parade Entries'!$G79="Marching Band",'Parade Entries'!E79,0)</f>
        <v>0</v>
      </c>
      <c r="D79" s="269">
        <f>IF('Parade Entries'!$G79="Marching Band",'Parade Entries'!F79,0)</f>
        <v>0</v>
      </c>
      <c r="E79" s="156">
        <f>IF('Parade Entries'!$G79="Marching Band",'Parade Entries'!G79,0)</f>
        <v>0</v>
      </c>
      <c r="F79" s="156">
        <f>IF('Parade Entries'!$G79="Marching Band",'Parade Entries'!H79,0)</f>
        <v>0</v>
      </c>
      <c r="G79" s="156">
        <f>IF('Parade Entries'!$G79="Marching Band",'Parade Entries'!I79,0)</f>
        <v>0</v>
      </c>
      <c r="H79" s="156">
        <f>IF('Parade Entries'!$G79="Marching Band",'Parade Entries'!J79,0)</f>
        <v>0</v>
      </c>
      <c r="I79" s="268">
        <f>IF('Parade Entries'!$G79="Marching Band",'Parade Entries'!K79,0)</f>
        <v>0</v>
      </c>
      <c r="J79" s="156">
        <f>IF('Parade Entries'!$G79="Marching Band",'Parade Entries'!L79,0)</f>
        <v>0</v>
      </c>
      <c r="K79" s="156">
        <f>IF('Parade Entries'!$G79="Marching Band",'Parade Entries'!M79,0)</f>
        <v>0</v>
      </c>
      <c r="L79" s="156">
        <f>IF('Parade Entries'!$G79="Marching Band",'Parade Entries'!N79,0)</f>
        <v>0</v>
      </c>
      <c r="M79" s="156">
        <f>IF('Parade Entries'!$G79="Marching Band",'Parade Entries'!O79,0)</f>
        <v>0</v>
      </c>
      <c r="N79" s="156">
        <f>IF('Parade Entries'!$G79="Marching Band",'Parade Entries'!P79,0)</f>
        <v>0</v>
      </c>
      <c r="O79" s="156">
        <f>IF('Parade Entries'!$G79="Marching Band",'Parade Entries'!Q79,0)</f>
        <v>0</v>
      </c>
      <c r="P79" s="156">
        <f>IF('Parade Entries'!$G79="Marching Band",'Parade Entries'!R79,0)</f>
        <v>0</v>
      </c>
      <c r="Q79" s="156">
        <f>IF('Parade Entries'!$G79="Marching Band",'Parade Entries'!S79,0)</f>
        <v>0</v>
      </c>
      <c r="R79" s="156">
        <f>IF('Parade Entries'!$G79="Marching Band",'Parade Entries'!T79,0)</f>
        <v>0</v>
      </c>
      <c r="S79" s="271">
        <f>IF('Parade Entries'!$G79="Marching Band",'Parade Entries'!U79,0)</f>
        <v>0</v>
      </c>
      <c r="T79" s="271">
        <f>IF('Parade Entries'!$G79="Marching Band",'Parade Entries'!W79,0)</f>
        <v>0</v>
      </c>
      <c r="U79" s="271">
        <f>IF('Parade Entries'!$G79="Marching Band",'Parade Entries'!X79,0)</f>
        <v>0</v>
      </c>
      <c r="V79" s="271">
        <f>IF('Parade Entries'!$G79="Marching Band",'Parade Entries'!V79,0)</f>
        <v>0</v>
      </c>
      <c r="W79" s="272">
        <f>IF('Parade Entries'!$G79="Marching Band",'Parade Entries'!Y79,0)</f>
        <v>0</v>
      </c>
      <c r="X79" s="271">
        <f>IF('Parade Entries'!$G79="Marching Band",'Parade Entries'!Z79,0)</f>
        <v>0</v>
      </c>
      <c r="Y79" s="272">
        <f>IF('Parade Entries'!$G79="Marching Band",'Parade Entries'!AA79,0)</f>
        <v>0</v>
      </c>
      <c r="Z79" s="271">
        <f>IF('Parade Entries'!$G79="Marching Band",'Parade Entries'!AB79,0)</f>
        <v>0</v>
      </c>
      <c r="AA79" s="272">
        <f>IF('Parade Entries'!$G79="Marching Band",'Parade Entries'!AC79,0)</f>
        <v>0</v>
      </c>
      <c r="AB79" s="156">
        <f>IF('Parade Entries'!$G79="Marching Band",'Parade Entries'!AD79,0)</f>
        <v>0</v>
      </c>
      <c r="AC79" s="156">
        <f>IF('Parade Entries'!$G79="Marching Band",'Parade Entries'!AE79,0)</f>
        <v>0</v>
      </c>
      <c r="AD79" s="156">
        <f>IF('Parade Entries'!$G79="Marching Band",'Parade Entries'!AF79,0)</f>
        <v>0</v>
      </c>
    </row>
    <row r="80" spans="2:30" ht="18" x14ac:dyDescent="0.25">
      <c r="B80" s="156">
        <f>IF('Parade Entries'!$G80="Marching Band",'Parade Entries'!B80,0)</f>
        <v>0</v>
      </c>
      <c r="C80" s="233">
        <f>IF('Parade Entries'!$G80="Marching Band",'Parade Entries'!E80,0)</f>
        <v>0</v>
      </c>
      <c r="D80" s="269">
        <f>IF('Parade Entries'!$G80="Marching Band",'Parade Entries'!F80,0)</f>
        <v>0</v>
      </c>
      <c r="E80" s="156">
        <f>IF('Parade Entries'!$G80="Marching Band",'Parade Entries'!G80,0)</f>
        <v>0</v>
      </c>
      <c r="F80" s="156">
        <f>IF('Parade Entries'!$G80="Marching Band",'Parade Entries'!H80,0)</f>
        <v>0</v>
      </c>
      <c r="G80" s="156">
        <f>IF('Parade Entries'!$G80="Marching Band",'Parade Entries'!I80,0)</f>
        <v>0</v>
      </c>
      <c r="H80" s="156">
        <f>IF('Parade Entries'!$G80="Marching Band",'Parade Entries'!J80,0)</f>
        <v>0</v>
      </c>
      <c r="I80" s="268">
        <f>IF('Parade Entries'!$G80="Marching Band",'Parade Entries'!K80,0)</f>
        <v>0</v>
      </c>
      <c r="J80" s="156">
        <f>IF('Parade Entries'!$G80="Marching Band",'Parade Entries'!L80,0)</f>
        <v>0</v>
      </c>
      <c r="K80" s="156">
        <f>IF('Parade Entries'!$G80="Marching Band",'Parade Entries'!M80,0)</f>
        <v>0</v>
      </c>
      <c r="L80" s="156">
        <f>IF('Parade Entries'!$G80="Marching Band",'Parade Entries'!N80,0)</f>
        <v>0</v>
      </c>
      <c r="M80" s="156">
        <f>IF('Parade Entries'!$G80="Marching Band",'Parade Entries'!O80,0)</f>
        <v>0</v>
      </c>
      <c r="N80" s="156">
        <f>IF('Parade Entries'!$G80="Marching Band",'Parade Entries'!P80,0)</f>
        <v>0</v>
      </c>
      <c r="O80" s="156">
        <f>IF('Parade Entries'!$G80="Marching Band",'Parade Entries'!Q80,0)</f>
        <v>0</v>
      </c>
      <c r="P80" s="156">
        <f>IF('Parade Entries'!$G80="Marching Band",'Parade Entries'!R80,0)</f>
        <v>0</v>
      </c>
      <c r="Q80" s="156">
        <f>IF('Parade Entries'!$G80="Marching Band",'Parade Entries'!S80,0)</f>
        <v>0</v>
      </c>
      <c r="R80" s="156">
        <f>IF('Parade Entries'!$G80="Marching Band",'Parade Entries'!T80,0)</f>
        <v>0</v>
      </c>
      <c r="S80" s="271">
        <f>IF('Parade Entries'!$G80="Marching Band",'Parade Entries'!U80,0)</f>
        <v>0</v>
      </c>
      <c r="T80" s="271">
        <f>IF('Parade Entries'!$G80="Marching Band",'Parade Entries'!W80,0)</f>
        <v>0</v>
      </c>
      <c r="U80" s="271">
        <f>IF('Parade Entries'!$G80="Marching Band",'Parade Entries'!X80,0)</f>
        <v>0</v>
      </c>
      <c r="V80" s="271">
        <f>IF('Parade Entries'!$G80="Marching Band",'Parade Entries'!V80,0)</f>
        <v>0</v>
      </c>
      <c r="W80" s="272">
        <f>IF('Parade Entries'!$G80="Marching Band",'Parade Entries'!Y80,0)</f>
        <v>0</v>
      </c>
      <c r="X80" s="271">
        <f>IF('Parade Entries'!$G80="Marching Band",'Parade Entries'!Z80,0)</f>
        <v>0</v>
      </c>
      <c r="Y80" s="272">
        <f>IF('Parade Entries'!$G80="Marching Band",'Parade Entries'!AA80,0)</f>
        <v>0</v>
      </c>
      <c r="Z80" s="271">
        <f>IF('Parade Entries'!$G80="Marching Band",'Parade Entries'!AB80,0)</f>
        <v>0</v>
      </c>
      <c r="AA80" s="272">
        <f>IF('Parade Entries'!$G80="Marching Band",'Parade Entries'!AC80,0)</f>
        <v>0</v>
      </c>
      <c r="AB80" s="156">
        <f>IF('Parade Entries'!$G80="Marching Band",'Parade Entries'!AD80,0)</f>
        <v>0</v>
      </c>
      <c r="AC80" s="156">
        <f>IF('Parade Entries'!$G80="Marching Band",'Parade Entries'!AE80,0)</f>
        <v>0</v>
      </c>
      <c r="AD80" s="156">
        <f>IF('Parade Entries'!$G80="Marching Band",'Parade Entries'!AF80,0)</f>
        <v>0</v>
      </c>
    </row>
    <row r="81" spans="2:30" ht="18" x14ac:dyDescent="0.25">
      <c r="B81" s="156">
        <f>IF('Parade Entries'!$G81="Marching Band",'Parade Entries'!B81,0)</f>
        <v>0</v>
      </c>
      <c r="C81" s="233">
        <f>IF('Parade Entries'!$G81="Marching Band",'Parade Entries'!E81,0)</f>
        <v>0</v>
      </c>
      <c r="D81" s="269">
        <f>IF('Parade Entries'!$G81="Marching Band",'Parade Entries'!F81,0)</f>
        <v>0</v>
      </c>
      <c r="E81" s="156">
        <f>IF('Parade Entries'!$G81="Marching Band",'Parade Entries'!G81,0)</f>
        <v>0</v>
      </c>
      <c r="F81" s="156">
        <f>IF('Parade Entries'!$G81="Marching Band",'Parade Entries'!H81,0)</f>
        <v>0</v>
      </c>
      <c r="G81" s="156">
        <f>IF('Parade Entries'!$G81="Marching Band",'Parade Entries'!I81,0)</f>
        <v>0</v>
      </c>
      <c r="H81" s="156">
        <f>IF('Parade Entries'!$G81="Marching Band",'Parade Entries'!J81,0)</f>
        <v>0</v>
      </c>
      <c r="I81" s="268">
        <f>IF('Parade Entries'!$G81="Marching Band",'Parade Entries'!K81,0)</f>
        <v>0</v>
      </c>
      <c r="J81" s="156">
        <f>IF('Parade Entries'!$G81="Marching Band",'Parade Entries'!L81,0)</f>
        <v>0</v>
      </c>
      <c r="K81" s="156">
        <f>IF('Parade Entries'!$G81="Marching Band",'Parade Entries'!M81,0)</f>
        <v>0</v>
      </c>
      <c r="L81" s="156">
        <f>IF('Parade Entries'!$G81="Marching Band",'Parade Entries'!N81,0)</f>
        <v>0</v>
      </c>
      <c r="M81" s="156">
        <f>IF('Parade Entries'!$G81="Marching Band",'Parade Entries'!O81,0)</f>
        <v>0</v>
      </c>
      <c r="N81" s="156">
        <f>IF('Parade Entries'!$G81="Marching Band",'Parade Entries'!P81,0)</f>
        <v>0</v>
      </c>
      <c r="O81" s="156">
        <f>IF('Parade Entries'!$G81="Marching Band",'Parade Entries'!Q81,0)</f>
        <v>0</v>
      </c>
      <c r="P81" s="156">
        <f>IF('Parade Entries'!$G81="Marching Band",'Parade Entries'!R81,0)</f>
        <v>0</v>
      </c>
      <c r="Q81" s="156">
        <f>IF('Parade Entries'!$G81="Marching Band",'Parade Entries'!S81,0)</f>
        <v>0</v>
      </c>
      <c r="R81" s="156">
        <f>IF('Parade Entries'!$G81="Marching Band",'Parade Entries'!T81,0)</f>
        <v>0</v>
      </c>
      <c r="S81" s="271">
        <f>IF('Parade Entries'!$G81="Marching Band",'Parade Entries'!U81,0)</f>
        <v>0</v>
      </c>
      <c r="T81" s="271">
        <f>IF('Parade Entries'!$G81="Marching Band",'Parade Entries'!W81,0)</f>
        <v>0</v>
      </c>
      <c r="U81" s="271">
        <f>IF('Parade Entries'!$G81="Marching Band",'Parade Entries'!X81,0)</f>
        <v>0</v>
      </c>
      <c r="V81" s="271">
        <f>IF('Parade Entries'!$G81="Marching Band",'Parade Entries'!V81,0)</f>
        <v>0</v>
      </c>
      <c r="W81" s="272">
        <f>IF('Parade Entries'!$G81="Marching Band",'Parade Entries'!Y81,0)</f>
        <v>0</v>
      </c>
      <c r="X81" s="271">
        <f>IF('Parade Entries'!$G81="Marching Band",'Parade Entries'!Z81,0)</f>
        <v>0</v>
      </c>
      <c r="Y81" s="272">
        <f>IF('Parade Entries'!$G81="Marching Band",'Parade Entries'!AA81,0)</f>
        <v>0</v>
      </c>
      <c r="Z81" s="271">
        <f>IF('Parade Entries'!$G81="Marching Band",'Parade Entries'!AB81,0)</f>
        <v>0</v>
      </c>
      <c r="AA81" s="272">
        <f>IF('Parade Entries'!$G81="Marching Band",'Parade Entries'!AC81,0)</f>
        <v>0</v>
      </c>
      <c r="AB81" s="156">
        <f>IF('Parade Entries'!$G81="Marching Band",'Parade Entries'!AD81,0)</f>
        <v>0</v>
      </c>
      <c r="AC81" s="156">
        <f>IF('Parade Entries'!$G81="Marching Band",'Parade Entries'!AE81,0)</f>
        <v>0</v>
      </c>
      <c r="AD81" s="156">
        <f>IF('Parade Entries'!$G81="Marching Band",'Parade Entries'!AF81,0)</f>
        <v>0</v>
      </c>
    </row>
    <row r="82" spans="2:30" ht="18" x14ac:dyDescent="0.25">
      <c r="B82" s="156">
        <f>IF('Parade Entries'!$G82="Marching Band",'Parade Entries'!B82,0)</f>
        <v>0</v>
      </c>
      <c r="C82" s="233">
        <f>IF('Parade Entries'!$G82="Marching Band",'Parade Entries'!E82,0)</f>
        <v>0</v>
      </c>
      <c r="D82" s="269">
        <f>IF('Parade Entries'!$G82="Marching Band",'Parade Entries'!F82,0)</f>
        <v>0</v>
      </c>
      <c r="E82" s="156">
        <f>IF('Parade Entries'!$G82="Marching Band",'Parade Entries'!G82,0)</f>
        <v>0</v>
      </c>
      <c r="F82" s="156">
        <f>IF('Parade Entries'!$G82="Marching Band",'Parade Entries'!H82,0)</f>
        <v>0</v>
      </c>
      <c r="G82" s="156">
        <f>IF('Parade Entries'!$G82="Marching Band",'Parade Entries'!I82,0)</f>
        <v>0</v>
      </c>
      <c r="H82" s="156">
        <f>IF('Parade Entries'!$G82="Marching Band",'Parade Entries'!J82,0)</f>
        <v>0</v>
      </c>
      <c r="I82" s="268">
        <f>IF('Parade Entries'!$G82="Marching Band",'Parade Entries'!K82,0)</f>
        <v>0</v>
      </c>
      <c r="J82" s="156">
        <f>IF('Parade Entries'!$G82="Marching Band",'Parade Entries'!L82,0)</f>
        <v>0</v>
      </c>
      <c r="K82" s="156">
        <f>IF('Parade Entries'!$G82="Marching Band",'Parade Entries'!M82,0)</f>
        <v>0</v>
      </c>
      <c r="L82" s="156">
        <f>IF('Parade Entries'!$G82="Marching Band",'Parade Entries'!N82,0)</f>
        <v>0</v>
      </c>
      <c r="M82" s="156">
        <f>IF('Parade Entries'!$G82="Marching Band",'Parade Entries'!O82,0)</f>
        <v>0</v>
      </c>
      <c r="N82" s="156">
        <f>IF('Parade Entries'!$G82="Marching Band",'Parade Entries'!P82,0)</f>
        <v>0</v>
      </c>
      <c r="O82" s="156">
        <f>IF('Parade Entries'!$G82="Marching Band",'Parade Entries'!Q82,0)</f>
        <v>0</v>
      </c>
      <c r="P82" s="156">
        <f>IF('Parade Entries'!$G82="Marching Band",'Parade Entries'!R82,0)</f>
        <v>0</v>
      </c>
      <c r="Q82" s="156">
        <f>IF('Parade Entries'!$G82="Marching Band",'Parade Entries'!S82,0)</f>
        <v>0</v>
      </c>
      <c r="R82" s="156">
        <f>IF('Parade Entries'!$G82="Marching Band",'Parade Entries'!T82,0)</f>
        <v>0</v>
      </c>
      <c r="S82" s="271">
        <f>IF('Parade Entries'!$G82="Marching Band",'Parade Entries'!U82,0)</f>
        <v>0</v>
      </c>
      <c r="T82" s="271">
        <f>IF('Parade Entries'!$G82="Marching Band",'Parade Entries'!W82,0)</f>
        <v>0</v>
      </c>
      <c r="U82" s="271">
        <f>IF('Parade Entries'!$G82="Marching Band",'Parade Entries'!X82,0)</f>
        <v>0</v>
      </c>
      <c r="V82" s="271">
        <f>IF('Parade Entries'!$G82="Marching Band",'Parade Entries'!V82,0)</f>
        <v>0</v>
      </c>
      <c r="W82" s="272">
        <f>IF('Parade Entries'!$G82="Marching Band",'Parade Entries'!Y82,0)</f>
        <v>0</v>
      </c>
      <c r="X82" s="271">
        <f>IF('Parade Entries'!$G82="Marching Band",'Parade Entries'!Z82,0)</f>
        <v>0</v>
      </c>
      <c r="Y82" s="272">
        <f>IF('Parade Entries'!$G82="Marching Band",'Parade Entries'!AA82,0)</f>
        <v>0</v>
      </c>
      <c r="Z82" s="271">
        <f>IF('Parade Entries'!$G82="Marching Band",'Parade Entries'!AB82,0)</f>
        <v>0</v>
      </c>
      <c r="AA82" s="272">
        <f>IF('Parade Entries'!$G82="Marching Band",'Parade Entries'!AC82,0)</f>
        <v>0</v>
      </c>
      <c r="AB82" s="156">
        <f>IF('Parade Entries'!$G82="Marching Band",'Parade Entries'!AD82,0)</f>
        <v>0</v>
      </c>
      <c r="AC82" s="156">
        <f>IF('Parade Entries'!$G82="Marching Band",'Parade Entries'!AE82,0)</f>
        <v>0</v>
      </c>
      <c r="AD82" s="156">
        <f>IF('Parade Entries'!$G82="Marching Band",'Parade Entries'!AF82,0)</f>
        <v>0</v>
      </c>
    </row>
    <row r="83" spans="2:30" ht="18" x14ac:dyDescent="0.25">
      <c r="B83" s="156">
        <f>IF('Parade Entries'!$G83="Marching Band",'Parade Entries'!B83,0)</f>
        <v>0</v>
      </c>
      <c r="C83" s="233">
        <f>IF('Parade Entries'!$G83="Marching Band",'Parade Entries'!E83,0)</f>
        <v>0</v>
      </c>
      <c r="D83" s="269">
        <f>IF('Parade Entries'!$G83="Marching Band",'Parade Entries'!F83,0)</f>
        <v>0</v>
      </c>
      <c r="E83" s="156">
        <f>IF('Parade Entries'!$G83="Marching Band",'Parade Entries'!G83,0)</f>
        <v>0</v>
      </c>
      <c r="F83" s="156">
        <f>IF('Parade Entries'!$G83="Marching Band",'Parade Entries'!H83,0)</f>
        <v>0</v>
      </c>
      <c r="G83" s="156">
        <f>IF('Parade Entries'!$G83="Marching Band",'Parade Entries'!I83,0)</f>
        <v>0</v>
      </c>
      <c r="H83" s="156">
        <f>IF('Parade Entries'!$G83="Marching Band",'Parade Entries'!J83,0)</f>
        <v>0</v>
      </c>
      <c r="I83" s="268">
        <f>IF('Parade Entries'!$G83="Marching Band",'Parade Entries'!K83,0)</f>
        <v>0</v>
      </c>
      <c r="J83" s="156">
        <f>IF('Parade Entries'!$G83="Marching Band",'Parade Entries'!L83,0)</f>
        <v>0</v>
      </c>
      <c r="K83" s="156">
        <f>IF('Parade Entries'!$G83="Marching Band",'Parade Entries'!M83,0)</f>
        <v>0</v>
      </c>
      <c r="L83" s="156">
        <f>IF('Parade Entries'!$G83="Marching Band",'Parade Entries'!N83,0)</f>
        <v>0</v>
      </c>
      <c r="M83" s="156">
        <f>IF('Parade Entries'!$G83="Marching Band",'Parade Entries'!O83,0)</f>
        <v>0</v>
      </c>
      <c r="N83" s="156">
        <f>IF('Parade Entries'!$G83="Marching Band",'Parade Entries'!P83,0)</f>
        <v>0</v>
      </c>
      <c r="O83" s="156">
        <f>IF('Parade Entries'!$G83="Marching Band",'Parade Entries'!Q83,0)</f>
        <v>0</v>
      </c>
      <c r="P83" s="156">
        <f>IF('Parade Entries'!$G83="Marching Band",'Parade Entries'!R83,0)</f>
        <v>0</v>
      </c>
      <c r="Q83" s="156">
        <f>IF('Parade Entries'!$G83="Marching Band",'Parade Entries'!S83,0)</f>
        <v>0</v>
      </c>
      <c r="R83" s="156">
        <f>IF('Parade Entries'!$G83="Marching Band",'Parade Entries'!T83,0)</f>
        <v>0</v>
      </c>
      <c r="S83" s="271">
        <f>IF('Parade Entries'!$G83="Marching Band",'Parade Entries'!U83,0)</f>
        <v>0</v>
      </c>
      <c r="T83" s="271">
        <f>IF('Parade Entries'!$G83="Marching Band",'Parade Entries'!W83,0)</f>
        <v>0</v>
      </c>
      <c r="U83" s="271">
        <f>IF('Parade Entries'!$G83="Marching Band",'Parade Entries'!X83,0)</f>
        <v>0</v>
      </c>
      <c r="V83" s="271">
        <f>IF('Parade Entries'!$G83="Marching Band",'Parade Entries'!V83,0)</f>
        <v>0</v>
      </c>
      <c r="W83" s="272">
        <f>IF('Parade Entries'!$G83="Marching Band",'Parade Entries'!Y83,0)</f>
        <v>0</v>
      </c>
      <c r="X83" s="271">
        <f>IF('Parade Entries'!$G83="Marching Band",'Parade Entries'!Z83,0)</f>
        <v>0</v>
      </c>
      <c r="Y83" s="272">
        <f>IF('Parade Entries'!$G83="Marching Band",'Parade Entries'!AA83,0)</f>
        <v>0</v>
      </c>
      <c r="Z83" s="271">
        <f>IF('Parade Entries'!$G83="Marching Band",'Parade Entries'!AB83,0)</f>
        <v>0</v>
      </c>
      <c r="AA83" s="272">
        <f>IF('Parade Entries'!$G83="Marching Band",'Parade Entries'!AC83,0)</f>
        <v>0</v>
      </c>
      <c r="AB83" s="156">
        <f>IF('Parade Entries'!$G83="Marching Band",'Parade Entries'!AD83,0)</f>
        <v>0</v>
      </c>
      <c r="AC83" s="156">
        <f>IF('Parade Entries'!$G83="Marching Band",'Parade Entries'!AE83,0)</f>
        <v>0</v>
      </c>
      <c r="AD83" s="156">
        <f>IF('Parade Entries'!$G83="Marching Band",'Parade Entries'!AF83,0)</f>
        <v>0</v>
      </c>
    </row>
    <row r="84" spans="2:30" ht="18" x14ac:dyDescent="0.25">
      <c r="B84" s="156">
        <f>IF('Parade Entries'!$G84="Marching Band",'Parade Entries'!B84,0)</f>
        <v>0</v>
      </c>
      <c r="C84" s="233">
        <f>IF('Parade Entries'!$G84="Marching Band",'Parade Entries'!E84,0)</f>
        <v>0</v>
      </c>
      <c r="D84" s="269">
        <f>IF('Parade Entries'!$G84="Marching Band",'Parade Entries'!F84,0)</f>
        <v>0</v>
      </c>
      <c r="E84" s="156">
        <f>IF('Parade Entries'!$G84="Marching Band",'Parade Entries'!G84,0)</f>
        <v>0</v>
      </c>
      <c r="F84" s="156">
        <f>IF('Parade Entries'!$G84="Marching Band",'Parade Entries'!H84,0)</f>
        <v>0</v>
      </c>
      <c r="G84" s="156">
        <f>IF('Parade Entries'!$G84="Marching Band",'Parade Entries'!I84,0)</f>
        <v>0</v>
      </c>
      <c r="H84" s="156">
        <f>IF('Parade Entries'!$G84="Marching Band",'Parade Entries'!J84,0)</f>
        <v>0</v>
      </c>
      <c r="I84" s="268">
        <f>IF('Parade Entries'!$G84="Marching Band",'Parade Entries'!K84,0)</f>
        <v>0</v>
      </c>
      <c r="J84" s="156">
        <f>IF('Parade Entries'!$G84="Marching Band",'Parade Entries'!L84,0)</f>
        <v>0</v>
      </c>
      <c r="K84" s="156">
        <f>IF('Parade Entries'!$G84="Marching Band",'Parade Entries'!M84,0)</f>
        <v>0</v>
      </c>
      <c r="L84" s="156">
        <f>IF('Parade Entries'!$G84="Marching Band",'Parade Entries'!N84,0)</f>
        <v>0</v>
      </c>
      <c r="M84" s="156">
        <f>IF('Parade Entries'!$G84="Marching Band",'Parade Entries'!O84,0)</f>
        <v>0</v>
      </c>
      <c r="N84" s="156">
        <f>IF('Parade Entries'!$G84="Marching Band",'Parade Entries'!P84,0)</f>
        <v>0</v>
      </c>
      <c r="O84" s="156">
        <f>IF('Parade Entries'!$G84="Marching Band",'Parade Entries'!Q84,0)</f>
        <v>0</v>
      </c>
      <c r="P84" s="156">
        <f>IF('Parade Entries'!$G84="Marching Band",'Parade Entries'!R84,0)</f>
        <v>0</v>
      </c>
      <c r="Q84" s="156">
        <f>IF('Parade Entries'!$G84="Marching Band",'Parade Entries'!S84,0)</f>
        <v>0</v>
      </c>
      <c r="R84" s="156">
        <f>IF('Parade Entries'!$G84="Marching Band",'Parade Entries'!T84,0)</f>
        <v>0</v>
      </c>
      <c r="S84" s="271">
        <f>IF('Parade Entries'!$G84="Marching Band",'Parade Entries'!U84,0)</f>
        <v>0</v>
      </c>
      <c r="T84" s="271">
        <f>IF('Parade Entries'!$G84="Marching Band",'Parade Entries'!W84,0)</f>
        <v>0</v>
      </c>
      <c r="U84" s="271">
        <f>IF('Parade Entries'!$G84="Marching Band",'Parade Entries'!X84,0)</f>
        <v>0</v>
      </c>
      <c r="V84" s="271">
        <f>IF('Parade Entries'!$G84="Marching Band",'Parade Entries'!V84,0)</f>
        <v>0</v>
      </c>
      <c r="W84" s="272">
        <f>IF('Parade Entries'!$G84="Marching Band",'Parade Entries'!Y84,0)</f>
        <v>0</v>
      </c>
      <c r="X84" s="271">
        <f>IF('Parade Entries'!$G84="Marching Band",'Parade Entries'!Z84,0)</f>
        <v>0</v>
      </c>
      <c r="Y84" s="272">
        <f>IF('Parade Entries'!$G84="Marching Band",'Parade Entries'!AA84,0)</f>
        <v>0</v>
      </c>
      <c r="Z84" s="271">
        <f>IF('Parade Entries'!$G84="Marching Band",'Parade Entries'!AB84,0)</f>
        <v>0</v>
      </c>
      <c r="AA84" s="272">
        <f>IF('Parade Entries'!$G84="Marching Band",'Parade Entries'!AC84,0)</f>
        <v>0</v>
      </c>
      <c r="AB84" s="156">
        <f>IF('Parade Entries'!$G84="Marching Band",'Parade Entries'!AD84,0)</f>
        <v>0</v>
      </c>
      <c r="AC84" s="156">
        <f>IF('Parade Entries'!$G84="Marching Band",'Parade Entries'!AE84,0)</f>
        <v>0</v>
      </c>
      <c r="AD84" s="156">
        <f>IF('Parade Entries'!$G84="Marching Band",'Parade Entries'!AF84,0)</f>
        <v>0</v>
      </c>
    </row>
    <row r="85" spans="2:30" ht="18" x14ac:dyDescent="0.25">
      <c r="B85" s="156">
        <f>IF('Parade Entries'!$G85="Marching Band",'Parade Entries'!B85,0)</f>
        <v>0</v>
      </c>
      <c r="C85" s="233">
        <f>IF('Parade Entries'!$G85="Marching Band",'Parade Entries'!E85,0)</f>
        <v>0</v>
      </c>
      <c r="D85" s="269">
        <f>IF('Parade Entries'!$G85="Marching Band",'Parade Entries'!F85,0)</f>
        <v>0</v>
      </c>
      <c r="E85" s="156">
        <f>IF('Parade Entries'!$G85="Marching Band",'Parade Entries'!G85,0)</f>
        <v>0</v>
      </c>
      <c r="F85" s="156">
        <f>IF('Parade Entries'!$G85="Marching Band",'Parade Entries'!H85,0)</f>
        <v>0</v>
      </c>
      <c r="G85" s="156">
        <f>IF('Parade Entries'!$G85="Marching Band",'Parade Entries'!I85,0)</f>
        <v>0</v>
      </c>
      <c r="H85" s="156">
        <f>IF('Parade Entries'!$G85="Marching Band",'Parade Entries'!J85,0)</f>
        <v>0</v>
      </c>
      <c r="I85" s="268">
        <f>IF('Parade Entries'!$G85="Marching Band",'Parade Entries'!K85,0)</f>
        <v>0</v>
      </c>
      <c r="J85" s="156">
        <f>IF('Parade Entries'!$G85="Marching Band",'Parade Entries'!L85,0)</f>
        <v>0</v>
      </c>
      <c r="K85" s="156">
        <f>IF('Parade Entries'!$G85="Marching Band",'Parade Entries'!M85,0)</f>
        <v>0</v>
      </c>
      <c r="L85" s="156">
        <f>IF('Parade Entries'!$G85="Marching Band",'Parade Entries'!N85,0)</f>
        <v>0</v>
      </c>
      <c r="M85" s="156">
        <f>IF('Parade Entries'!$G85="Marching Band",'Parade Entries'!O85,0)</f>
        <v>0</v>
      </c>
      <c r="N85" s="156">
        <f>IF('Parade Entries'!$G85="Marching Band",'Parade Entries'!P85,0)</f>
        <v>0</v>
      </c>
      <c r="O85" s="156">
        <f>IF('Parade Entries'!$G85="Marching Band",'Parade Entries'!Q85,0)</f>
        <v>0</v>
      </c>
      <c r="P85" s="156">
        <f>IF('Parade Entries'!$G85="Marching Band",'Parade Entries'!R85,0)</f>
        <v>0</v>
      </c>
      <c r="Q85" s="156">
        <f>IF('Parade Entries'!$G85="Marching Band",'Parade Entries'!S85,0)</f>
        <v>0</v>
      </c>
      <c r="R85" s="156">
        <f>IF('Parade Entries'!$G85="Marching Band",'Parade Entries'!T85,0)</f>
        <v>0</v>
      </c>
      <c r="S85" s="271">
        <f>IF('Parade Entries'!$G85="Marching Band",'Parade Entries'!U85,0)</f>
        <v>0</v>
      </c>
      <c r="T85" s="271">
        <f>IF('Parade Entries'!$G85="Marching Band",'Parade Entries'!W85,0)</f>
        <v>0</v>
      </c>
      <c r="U85" s="271">
        <f>IF('Parade Entries'!$G85="Marching Band",'Parade Entries'!X85,0)</f>
        <v>0</v>
      </c>
      <c r="V85" s="271">
        <f>IF('Parade Entries'!$G85="Marching Band",'Parade Entries'!V85,0)</f>
        <v>0</v>
      </c>
      <c r="W85" s="272">
        <f>IF('Parade Entries'!$G85="Marching Band",'Parade Entries'!Y85,0)</f>
        <v>0</v>
      </c>
      <c r="X85" s="271">
        <f>IF('Parade Entries'!$G85="Marching Band",'Parade Entries'!Z85,0)</f>
        <v>0</v>
      </c>
      <c r="Y85" s="272">
        <f>IF('Parade Entries'!$G85="Marching Band",'Parade Entries'!AA85,0)</f>
        <v>0</v>
      </c>
      <c r="Z85" s="271">
        <f>IF('Parade Entries'!$G85="Marching Band",'Parade Entries'!AB85,0)</f>
        <v>0</v>
      </c>
      <c r="AA85" s="272">
        <f>IF('Parade Entries'!$G85="Marching Band",'Parade Entries'!AC85,0)</f>
        <v>0</v>
      </c>
      <c r="AB85" s="156">
        <f>IF('Parade Entries'!$G85="Marching Band",'Parade Entries'!AD85,0)</f>
        <v>0</v>
      </c>
      <c r="AC85" s="156">
        <f>IF('Parade Entries'!$G85="Marching Band",'Parade Entries'!AE85,0)</f>
        <v>0</v>
      </c>
      <c r="AD85" s="156">
        <f>IF('Parade Entries'!$G85="Marching Band",'Parade Entries'!AF85,0)</f>
        <v>0</v>
      </c>
    </row>
    <row r="86" spans="2:30" ht="18" x14ac:dyDescent="0.25">
      <c r="B86" s="156">
        <f>IF('Parade Entries'!$G86="Marching Band",'Parade Entries'!B86,0)</f>
        <v>0</v>
      </c>
      <c r="C86" s="233">
        <f>IF('Parade Entries'!$G86="Marching Band",'Parade Entries'!E86,0)</f>
        <v>0</v>
      </c>
      <c r="D86" s="269">
        <f>IF('Parade Entries'!$G86="Marching Band",'Parade Entries'!F86,0)</f>
        <v>0</v>
      </c>
      <c r="E86" s="156">
        <f>IF('Parade Entries'!$G86="Marching Band",'Parade Entries'!G86,0)</f>
        <v>0</v>
      </c>
      <c r="F86" s="156">
        <f>IF('Parade Entries'!$G86="Marching Band",'Parade Entries'!H86,0)</f>
        <v>0</v>
      </c>
      <c r="G86" s="156">
        <f>IF('Parade Entries'!$G86="Marching Band",'Parade Entries'!I86,0)</f>
        <v>0</v>
      </c>
      <c r="H86" s="156">
        <f>IF('Parade Entries'!$G86="Marching Band",'Parade Entries'!J86,0)</f>
        <v>0</v>
      </c>
      <c r="I86" s="268">
        <f>IF('Parade Entries'!$G86="Marching Band",'Parade Entries'!K86,0)</f>
        <v>0</v>
      </c>
      <c r="J86" s="156">
        <f>IF('Parade Entries'!$G86="Marching Band",'Parade Entries'!L86,0)</f>
        <v>0</v>
      </c>
      <c r="K86" s="156">
        <f>IF('Parade Entries'!$G86="Marching Band",'Parade Entries'!M86,0)</f>
        <v>0</v>
      </c>
      <c r="L86" s="156">
        <f>IF('Parade Entries'!$G86="Marching Band",'Parade Entries'!N86,0)</f>
        <v>0</v>
      </c>
      <c r="M86" s="156">
        <f>IF('Parade Entries'!$G86="Marching Band",'Parade Entries'!O86,0)</f>
        <v>0</v>
      </c>
      <c r="N86" s="156">
        <f>IF('Parade Entries'!$G86="Marching Band",'Parade Entries'!P86,0)</f>
        <v>0</v>
      </c>
      <c r="O86" s="156">
        <f>IF('Parade Entries'!$G86="Marching Band",'Parade Entries'!Q86,0)</f>
        <v>0</v>
      </c>
      <c r="P86" s="156">
        <f>IF('Parade Entries'!$G86="Marching Band",'Parade Entries'!R86,0)</f>
        <v>0</v>
      </c>
      <c r="Q86" s="156">
        <f>IF('Parade Entries'!$G86="Marching Band",'Parade Entries'!S86,0)</f>
        <v>0</v>
      </c>
      <c r="R86" s="156">
        <f>IF('Parade Entries'!$G86="Marching Band",'Parade Entries'!T86,0)</f>
        <v>0</v>
      </c>
      <c r="S86" s="271">
        <f>IF('Parade Entries'!$G86="Marching Band",'Parade Entries'!U86,0)</f>
        <v>0</v>
      </c>
      <c r="T86" s="271">
        <f>IF('Parade Entries'!$G86="Marching Band",'Parade Entries'!W86,0)</f>
        <v>0</v>
      </c>
      <c r="U86" s="271">
        <f>IF('Parade Entries'!$G86="Marching Band",'Parade Entries'!X86,0)</f>
        <v>0</v>
      </c>
      <c r="V86" s="271">
        <f>IF('Parade Entries'!$G86="Marching Band",'Parade Entries'!V86,0)</f>
        <v>0</v>
      </c>
      <c r="W86" s="272">
        <f>IF('Parade Entries'!$G86="Marching Band",'Parade Entries'!Y86,0)</f>
        <v>0</v>
      </c>
      <c r="X86" s="271">
        <f>IF('Parade Entries'!$G86="Marching Band",'Parade Entries'!Z86,0)</f>
        <v>0</v>
      </c>
      <c r="Y86" s="272">
        <f>IF('Parade Entries'!$G86="Marching Band",'Parade Entries'!AA86,0)</f>
        <v>0</v>
      </c>
      <c r="Z86" s="271">
        <f>IF('Parade Entries'!$G86="Marching Band",'Parade Entries'!AB86,0)</f>
        <v>0</v>
      </c>
      <c r="AA86" s="272">
        <f>IF('Parade Entries'!$G86="Marching Band",'Parade Entries'!AC86,0)</f>
        <v>0</v>
      </c>
      <c r="AB86" s="156">
        <f>IF('Parade Entries'!$G86="Marching Band",'Parade Entries'!AD86,0)</f>
        <v>0</v>
      </c>
      <c r="AC86" s="156">
        <f>IF('Parade Entries'!$G86="Marching Band",'Parade Entries'!AE86,0)</f>
        <v>0</v>
      </c>
      <c r="AD86" s="156">
        <f>IF('Parade Entries'!$G86="Marching Band",'Parade Entries'!AF86,0)</f>
        <v>0</v>
      </c>
    </row>
    <row r="87" spans="2:30" ht="18" x14ac:dyDescent="0.25">
      <c r="B87" s="156" t="str">
        <f>IF('Parade Entries'!$G87="Marching Band",'Parade Entries'!B87,0)</f>
        <v>Jacksonville Drumline Institute</v>
      </c>
      <c r="C87" s="233">
        <f>IF('Parade Entries'!$G87="Marching Band",'Parade Entries'!E87,0)</f>
        <v>46069</v>
      </c>
      <c r="D87" s="269" t="str">
        <f>IF('Parade Entries'!$G87="Marching Band",'Parade Entries'!F87,0)</f>
        <v>STIPEND'D</v>
      </c>
      <c r="E87" s="156" t="str">
        <f>IF('Parade Entries'!$G87="Marching Band",'Parade Entries'!G87,0)</f>
        <v>Marching Band</v>
      </c>
      <c r="F87" s="156" t="str">
        <f>IF('Parade Entries'!$G87="Marching Band",'Parade Entries'!H87,0)</f>
        <v>Chip</v>
      </c>
      <c r="G87" s="156" t="str">
        <f>IF('Parade Entries'!$G87="Marching Band",'Parade Entries'!I87,0)</f>
        <v>Davis</v>
      </c>
      <c r="H87" s="156" t="str">
        <f>IF('Parade Entries'!$G87="Marching Band",'Parade Entries'!J87,0)</f>
        <v>jacksonvilledrumlineinstitute@gmail.com</v>
      </c>
      <c r="I87" s="268">
        <f>IF('Parade Entries'!$G87="Marching Band",'Parade Entries'!K87,0)</f>
        <v>2172914114</v>
      </c>
      <c r="J87" s="156" t="str">
        <f>IF('Parade Entries'!$G87="Marching Band",'Parade Entries'!L87,0)</f>
        <v>Jacksonville Drumline Institute is an independent, non-profit community drumline founded in 2017 by Chip Davis. Drawing students ages 10 through 21 from multiple communities across central Illinois, JDI provides high-quality percussion instruction and performance opportunities. Jacksonville Drumline Institute has both a beginner and an advanced performing group.</v>
      </c>
      <c r="K87" s="156">
        <f>IF('Parade Entries'!$G87="Marching Band",'Parade Entries'!M87,0)</f>
        <v>30</v>
      </c>
      <c r="L87" s="156">
        <f>IF('Parade Entries'!$G87="Marching Band",'Parade Entries'!N87,0)</f>
        <v>0</v>
      </c>
      <c r="M87" s="156" t="str">
        <f>IF('Parade Entries'!$G87="Marching Band",'Parade Entries'!O87,0)</f>
        <v>No</v>
      </c>
      <c r="N87" s="156" t="str">
        <f>IF('Parade Entries'!$G87="Marching Band",'Parade Entries'!P87,0)</f>
        <v>Yes</v>
      </c>
      <c r="O87" s="156">
        <f>IF('Parade Entries'!$G87="Marching Band",'Parade Entries'!Q87,0)</f>
        <v>1</v>
      </c>
      <c r="P87" s="156">
        <f>IF('Parade Entries'!$G87="Marching Band",'Parade Entries'!R87,0)</f>
        <v>1</v>
      </c>
      <c r="Q87" s="156">
        <f>IF('Parade Entries'!$G87="Marching Band",'Parade Entries'!S87,0)</f>
        <v>0</v>
      </c>
      <c r="R87" s="156" t="str">
        <f>IF('Parade Entries'!$G87="Marching Band",'Parade Entries'!T87,0)</f>
        <v>Band N/A</v>
      </c>
      <c r="S87" s="271">
        <f>IF('Parade Entries'!$G87="Marching Band",'Parade Entries'!U87,0)</f>
        <v>0</v>
      </c>
      <c r="T87" s="271">
        <f>IF('Parade Entries'!$G87="Marching Band",'Parade Entries'!W87,0)</f>
        <v>0</v>
      </c>
      <c r="U87" s="271">
        <f>IF('Parade Entries'!$G87="Marching Band",'Parade Entries'!X87,0)</f>
        <v>0</v>
      </c>
      <c r="V87" s="271">
        <f>IF('Parade Entries'!$G87="Marching Band",'Parade Entries'!V87,0)</f>
        <v>0</v>
      </c>
      <c r="W87" s="272" t="str">
        <f>IF('Parade Entries'!$G87="Marching Band",'Parade Entries'!Y87,0)</f>
        <v/>
      </c>
      <c r="X87" s="271">
        <f>IF('Parade Entries'!$G87="Marching Band",'Parade Entries'!Z87,0)</f>
        <v>0</v>
      </c>
      <c r="Y87" s="272" t="str">
        <f>IF('Parade Entries'!$G87="Marching Band",'Parade Entries'!AA87,0)</f>
        <v/>
      </c>
      <c r="Z87" s="271" t="str">
        <f>IF('Parade Entries'!$G87="Marching Band",'Parade Entries'!AB87,0)</f>
        <v/>
      </c>
      <c r="AA87" s="272" t="str">
        <f>IF('Parade Entries'!$G87="Marching Band",'Parade Entries'!AC87,0)</f>
        <v/>
      </c>
      <c r="AB87" s="156" t="str">
        <f>IF('Parade Entries'!$G87="Marching Band",'Parade Entries'!AD87,0)</f>
        <v>Chip Davis</v>
      </c>
      <c r="AC87" s="156" t="str">
        <f>IF('Parade Entries'!$G87="Marching Band",'Parade Entries'!AE87,0)</f>
        <v>New Site</v>
      </c>
      <c r="AD87" s="156" t="str">
        <f>IF('Parade Entries'!$G87="Marching Band",'Parade Entries'!AF87,0)</f>
        <v/>
      </c>
    </row>
    <row r="88" spans="2:30" ht="18" x14ac:dyDescent="0.25">
      <c r="B88" s="156">
        <f>IF('Parade Entries'!$G88="Marching Band",'Parade Entries'!B88,0)</f>
        <v>0</v>
      </c>
      <c r="C88" s="233">
        <f>IF('Parade Entries'!$G88="Marching Band",'Parade Entries'!E88,0)</f>
        <v>0</v>
      </c>
      <c r="D88" s="269">
        <f>IF('Parade Entries'!$G88="Marching Band",'Parade Entries'!F88,0)</f>
        <v>0</v>
      </c>
      <c r="E88" s="156">
        <f>IF('Parade Entries'!$G88="Marching Band",'Parade Entries'!G88,0)</f>
        <v>0</v>
      </c>
      <c r="F88" s="156">
        <f>IF('Parade Entries'!$G88="Marching Band",'Parade Entries'!H88,0)</f>
        <v>0</v>
      </c>
      <c r="G88" s="156">
        <f>IF('Parade Entries'!$G88="Marching Band",'Parade Entries'!I88,0)</f>
        <v>0</v>
      </c>
      <c r="H88" s="156">
        <f>IF('Parade Entries'!$G88="Marching Band",'Parade Entries'!J88,0)</f>
        <v>0</v>
      </c>
      <c r="I88" s="268">
        <f>IF('Parade Entries'!$G88="Marching Band",'Parade Entries'!K88,0)</f>
        <v>0</v>
      </c>
      <c r="J88" s="156">
        <f>IF('Parade Entries'!$G88="Marching Band",'Parade Entries'!L88,0)</f>
        <v>0</v>
      </c>
      <c r="K88" s="156">
        <f>IF('Parade Entries'!$G88="Marching Band",'Parade Entries'!M88,0)</f>
        <v>0</v>
      </c>
      <c r="L88" s="156">
        <f>IF('Parade Entries'!$G88="Marching Band",'Parade Entries'!N88,0)</f>
        <v>0</v>
      </c>
      <c r="M88" s="156">
        <f>IF('Parade Entries'!$G88="Marching Band",'Parade Entries'!O88,0)</f>
        <v>0</v>
      </c>
      <c r="N88" s="156">
        <f>IF('Parade Entries'!$G88="Marching Band",'Parade Entries'!P88,0)</f>
        <v>0</v>
      </c>
      <c r="O88" s="156">
        <f>IF('Parade Entries'!$G88="Marching Band",'Parade Entries'!Q88,0)</f>
        <v>0</v>
      </c>
      <c r="P88" s="156">
        <f>IF('Parade Entries'!$G88="Marching Band",'Parade Entries'!R88,0)</f>
        <v>0</v>
      </c>
      <c r="Q88" s="156">
        <f>IF('Parade Entries'!$G88="Marching Band",'Parade Entries'!S88,0)</f>
        <v>0</v>
      </c>
      <c r="R88" s="156">
        <f>IF('Parade Entries'!$G88="Marching Band",'Parade Entries'!T88,0)</f>
        <v>0</v>
      </c>
      <c r="S88" s="271">
        <f>IF('Parade Entries'!$G88="Marching Band",'Parade Entries'!U88,0)</f>
        <v>0</v>
      </c>
      <c r="T88" s="271">
        <f>IF('Parade Entries'!$G88="Marching Band",'Parade Entries'!W88,0)</f>
        <v>0</v>
      </c>
      <c r="U88" s="271">
        <f>IF('Parade Entries'!$G88="Marching Band",'Parade Entries'!X88,0)</f>
        <v>0</v>
      </c>
      <c r="V88" s="271">
        <f>IF('Parade Entries'!$G88="Marching Band",'Parade Entries'!V88,0)</f>
        <v>0</v>
      </c>
      <c r="W88" s="272">
        <f>IF('Parade Entries'!$G88="Marching Band",'Parade Entries'!Y88,0)</f>
        <v>0</v>
      </c>
      <c r="X88" s="271">
        <f>IF('Parade Entries'!$G88="Marching Band",'Parade Entries'!Z88,0)</f>
        <v>0</v>
      </c>
      <c r="Y88" s="272">
        <f>IF('Parade Entries'!$G88="Marching Band",'Parade Entries'!AA88,0)</f>
        <v>0</v>
      </c>
      <c r="Z88" s="271">
        <f>IF('Parade Entries'!$G88="Marching Band",'Parade Entries'!AB88,0)</f>
        <v>0</v>
      </c>
      <c r="AA88" s="272">
        <f>IF('Parade Entries'!$G88="Marching Band",'Parade Entries'!AC88,0)</f>
        <v>0</v>
      </c>
      <c r="AB88" s="156">
        <f>IF('Parade Entries'!$G88="Marching Band",'Parade Entries'!AD88,0)</f>
        <v>0</v>
      </c>
      <c r="AC88" s="156">
        <f>IF('Parade Entries'!$G88="Marching Band",'Parade Entries'!AE88,0)</f>
        <v>0</v>
      </c>
      <c r="AD88" s="156">
        <f>IF('Parade Entries'!$G88="Marching Band",'Parade Entries'!AF88,0)</f>
        <v>0</v>
      </c>
    </row>
    <row r="89" spans="2:30" ht="18" x14ac:dyDescent="0.25">
      <c r="B89" s="156">
        <f>IF('Parade Entries'!$G89="Marching Band",'Parade Entries'!B89,0)</f>
        <v>0</v>
      </c>
      <c r="C89" s="233">
        <f>IF('Parade Entries'!$G89="Marching Band",'Parade Entries'!E89,0)</f>
        <v>0</v>
      </c>
      <c r="D89" s="269">
        <f>IF('Parade Entries'!$G89="Marching Band",'Parade Entries'!F89,0)</f>
        <v>0</v>
      </c>
      <c r="E89" s="156">
        <f>IF('Parade Entries'!$G89="Marching Band",'Parade Entries'!G89,0)</f>
        <v>0</v>
      </c>
      <c r="F89" s="156">
        <f>IF('Parade Entries'!$G89="Marching Band",'Parade Entries'!H89,0)</f>
        <v>0</v>
      </c>
      <c r="G89" s="156">
        <f>IF('Parade Entries'!$G89="Marching Band",'Parade Entries'!I89,0)</f>
        <v>0</v>
      </c>
      <c r="H89" s="156">
        <f>IF('Parade Entries'!$G89="Marching Band",'Parade Entries'!J89,0)</f>
        <v>0</v>
      </c>
      <c r="I89" s="268">
        <f>IF('Parade Entries'!$G89="Marching Band",'Parade Entries'!K89,0)</f>
        <v>0</v>
      </c>
      <c r="J89" s="156">
        <f>IF('Parade Entries'!$G89="Marching Band",'Parade Entries'!L89,0)</f>
        <v>0</v>
      </c>
      <c r="K89" s="156">
        <f>IF('Parade Entries'!$G89="Marching Band",'Parade Entries'!M89,0)</f>
        <v>0</v>
      </c>
      <c r="L89" s="156">
        <f>IF('Parade Entries'!$G89="Marching Band",'Parade Entries'!N89,0)</f>
        <v>0</v>
      </c>
      <c r="M89" s="156">
        <f>IF('Parade Entries'!$G89="Marching Band",'Parade Entries'!O89,0)</f>
        <v>0</v>
      </c>
      <c r="N89" s="156">
        <f>IF('Parade Entries'!$G89="Marching Band",'Parade Entries'!P89,0)</f>
        <v>0</v>
      </c>
      <c r="O89" s="156">
        <f>IF('Parade Entries'!$G89="Marching Band",'Parade Entries'!Q89,0)</f>
        <v>0</v>
      </c>
      <c r="P89" s="156">
        <f>IF('Parade Entries'!$G89="Marching Band",'Parade Entries'!R89,0)</f>
        <v>0</v>
      </c>
      <c r="Q89" s="156">
        <f>IF('Parade Entries'!$G89="Marching Band",'Parade Entries'!S89,0)</f>
        <v>0</v>
      </c>
      <c r="R89" s="156">
        <f>IF('Parade Entries'!$G89="Marching Band",'Parade Entries'!T89,0)</f>
        <v>0</v>
      </c>
      <c r="S89" s="271">
        <f>IF('Parade Entries'!$G89="Marching Band",'Parade Entries'!U89,0)</f>
        <v>0</v>
      </c>
      <c r="T89" s="271">
        <f>IF('Parade Entries'!$G89="Marching Band",'Parade Entries'!W89,0)</f>
        <v>0</v>
      </c>
      <c r="U89" s="271">
        <f>IF('Parade Entries'!$G89="Marching Band",'Parade Entries'!X89,0)</f>
        <v>0</v>
      </c>
      <c r="V89" s="271">
        <f>IF('Parade Entries'!$G89="Marching Band",'Parade Entries'!V89,0)</f>
        <v>0</v>
      </c>
      <c r="W89" s="272">
        <f>IF('Parade Entries'!$G89="Marching Band",'Parade Entries'!Y89,0)</f>
        <v>0</v>
      </c>
      <c r="X89" s="271">
        <f>IF('Parade Entries'!$G89="Marching Band",'Parade Entries'!Z89,0)</f>
        <v>0</v>
      </c>
      <c r="Y89" s="272">
        <f>IF('Parade Entries'!$G89="Marching Band",'Parade Entries'!AA89,0)</f>
        <v>0</v>
      </c>
      <c r="Z89" s="271">
        <f>IF('Parade Entries'!$G89="Marching Band",'Parade Entries'!AB89,0)</f>
        <v>0</v>
      </c>
      <c r="AA89" s="272">
        <f>IF('Parade Entries'!$G89="Marching Band",'Parade Entries'!AC89,0)</f>
        <v>0</v>
      </c>
      <c r="AB89" s="156">
        <f>IF('Parade Entries'!$G89="Marching Band",'Parade Entries'!AD89,0)</f>
        <v>0</v>
      </c>
      <c r="AC89" s="156">
        <f>IF('Parade Entries'!$G89="Marching Band",'Parade Entries'!AE89,0)</f>
        <v>0</v>
      </c>
      <c r="AD89" s="156">
        <f>IF('Parade Entries'!$G89="Marching Band",'Parade Entries'!AF89,0)</f>
        <v>0</v>
      </c>
    </row>
    <row r="90" spans="2:30" ht="18" x14ac:dyDescent="0.25">
      <c r="B90" s="156">
        <f>IF('Parade Entries'!$G90="Marching Band",'Parade Entries'!B90,0)</f>
        <v>0</v>
      </c>
      <c r="C90" s="233">
        <f>IF('Parade Entries'!$G90="Marching Band",'Parade Entries'!E90,0)</f>
        <v>0</v>
      </c>
      <c r="D90" s="269">
        <f>IF('Parade Entries'!$G90="Marching Band",'Parade Entries'!F90,0)</f>
        <v>0</v>
      </c>
      <c r="E90" s="156">
        <f>IF('Parade Entries'!$G90="Marching Band",'Parade Entries'!G90,0)</f>
        <v>0</v>
      </c>
      <c r="F90" s="156">
        <f>IF('Parade Entries'!$G90="Marching Band",'Parade Entries'!H90,0)</f>
        <v>0</v>
      </c>
      <c r="G90" s="156">
        <f>IF('Parade Entries'!$G90="Marching Band",'Parade Entries'!I90,0)</f>
        <v>0</v>
      </c>
      <c r="H90" s="156">
        <f>IF('Parade Entries'!$G90="Marching Band",'Parade Entries'!J90,0)</f>
        <v>0</v>
      </c>
      <c r="I90" s="268">
        <f>IF('Parade Entries'!$G90="Marching Band",'Parade Entries'!K90,0)</f>
        <v>0</v>
      </c>
      <c r="J90" s="156">
        <f>IF('Parade Entries'!$G90="Marching Band",'Parade Entries'!L90,0)</f>
        <v>0</v>
      </c>
      <c r="K90" s="156">
        <f>IF('Parade Entries'!$G90="Marching Band",'Parade Entries'!M90,0)</f>
        <v>0</v>
      </c>
      <c r="L90" s="156">
        <f>IF('Parade Entries'!$G90="Marching Band",'Parade Entries'!N90,0)</f>
        <v>0</v>
      </c>
      <c r="M90" s="156">
        <f>IF('Parade Entries'!$G90="Marching Band",'Parade Entries'!O90,0)</f>
        <v>0</v>
      </c>
      <c r="N90" s="156">
        <f>IF('Parade Entries'!$G90="Marching Band",'Parade Entries'!P90,0)</f>
        <v>0</v>
      </c>
      <c r="O90" s="156">
        <f>IF('Parade Entries'!$G90="Marching Band",'Parade Entries'!Q90,0)</f>
        <v>0</v>
      </c>
      <c r="P90" s="156">
        <f>IF('Parade Entries'!$G90="Marching Band",'Parade Entries'!R90,0)</f>
        <v>0</v>
      </c>
      <c r="Q90" s="156">
        <f>IF('Parade Entries'!$G90="Marching Band",'Parade Entries'!S90,0)</f>
        <v>0</v>
      </c>
      <c r="R90" s="156">
        <f>IF('Parade Entries'!$G90="Marching Band",'Parade Entries'!T90,0)</f>
        <v>0</v>
      </c>
      <c r="S90" s="271">
        <f>IF('Parade Entries'!$G90="Marching Band",'Parade Entries'!U90,0)</f>
        <v>0</v>
      </c>
      <c r="T90" s="271">
        <f>IF('Parade Entries'!$G90="Marching Band",'Parade Entries'!W90,0)</f>
        <v>0</v>
      </c>
      <c r="U90" s="271">
        <f>IF('Parade Entries'!$G90="Marching Band",'Parade Entries'!X90,0)</f>
        <v>0</v>
      </c>
      <c r="V90" s="271">
        <f>IF('Parade Entries'!$G90="Marching Band",'Parade Entries'!V90,0)</f>
        <v>0</v>
      </c>
      <c r="W90" s="272">
        <f>IF('Parade Entries'!$G90="Marching Band",'Parade Entries'!Y90,0)</f>
        <v>0</v>
      </c>
      <c r="X90" s="271">
        <f>IF('Parade Entries'!$G90="Marching Band",'Parade Entries'!Z90,0)</f>
        <v>0</v>
      </c>
      <c r="Y90" s="272">
        <f>IF('Parade Entries'!$G90="Marching Band",'Parade Entries'!AA90,0)</f>
        <v>0</v>
      </c>
      <c r="Z90" s="271">
        <f>IF('Parade Entries'!$G90="Marching Band",'Parade Entries'!AB90,0)</f>
        <v>0</v>
      </c>
      <c r="AA90" s="272">
        <f>IF('Parade Entries'!$G90="Marching Band",'Parade Entries'!AC90,0)</f>
        <v>0</v>
      </c>
      <c r="AB90" s="156">
        <f>IF('Parade Entries'!$G90="Marching Band",'Parade Entries'!AD90,0)</f>
        <v>0</v>
      </c>
      <c r="AC90" s="156">
        <f>IF('Parade Entries'!$G90="Marching Band",'Parade Entries'!AE90,0)</f>
        <v>0</v>
      </c>
      <c r="AD90" s="156">
        <f>IF('Parade Entries'!$G90="Marching Band",'Parade Entries'!AF90,0)</f>
        <v>0</v>
      </c>
    </row>
    <row r="91" spans="2:30" ht="18" x14ac:dyDescent="0.25">
      <c r="B91" s="156">
        <f>IF('Parade Entries'!$G91="Marching Band",'Parade Entries'!B91,0)</f>
        <v>0</v>
      </c>
      <c r="C91" s="233">
        <f>IF('Parade Entries'!$G91="Marching Band",'Parade Entries'!E91,0)</f>
        <v>0</v>
      </c>
      <c r="D91" s="269">
        <f>IF('Parade Entries'!$G91="Marching Band",'Parade Entries'!F91,0)</f>
        <v>0</v>
      </c>
      <c r="E91" s="156">
        <f>IF('Parade Entries'!$G91="Marching Band",'Parade Entries'!G91,0)</f>
        <v>0</v>
      </c>
      <c r="F91" s="156">
        <f>IF('Parade Entries'!$G91="Marching Band",'Parade Entries'!H91,0)</f>
        <v>0</v>
      </c>
      <c r="G91" s="156">
        <f>IF('Parade Entries'!$G91="Marching Band",'Parade Entries'!I91,0)</f>
        <v>0</v>
      </c>
      <c r="H91" s="156">
        <f>IF('Parade Entries'!$G91="Marching Band",'Parade Entries'!J91,0)</f>
        <v>0</v>
      </c>
      <c r="I91" s="268">
        <f>IF('Parade Entries'!$G91="Marching Band",'Parade Entries'!K91,0)</f>
        <v>0</v>
      </c>
      <c r="J91" s="156">
        <f>IF('Parade Entries'!$G91="Marching Band",'Parade Entries'!L91,0)</f>
        <v>0</v>
      </c>
      <c r="K91" s="156">
        <f>IF('Parade Entries'!$G91="Marching Band",'Parade Entries'!M91,0)</f>
        <v>0</v>
      </c>
      <c r="L91" s="156">
        <f>IF('Parade Entries'!$G91="Marching Band",'Parade Entries'!N91,0)</f>
        <v>0</v>
      </c>
      <c r="M91" s="156">
        <f>IF('Parade Entries'!$G91="Marching Band",'Parade Entries'!O91,0)</f>
        <v>0</v>
      </c>
      <c r="N91" s="156">
        <f>IF('Parade Entries'!$G91="Marching Band",'Parade Entries'!P91,0)</f>
        <v>0</v>
      </c>
      <c r="O91" s="156">
        <f>IF('Parade Entries'!$G91="Marching Band",'Parade Entries'!Q91,0)</f>
        <v>0</v>
      </c>
      <c r="P91" s="156">
        <f>IF('Parade Entries'!$G91="Marching Band",'Parade Entries'!R91,0)</f>
        <v>0</v>
      </c>
      <c r="Q91" s="156">
        <f>IF('Parade Entries'!$G91="Marching Band",'Parade Entries'!S91,0)</f>
        <v>0</v>
      </c>
      <c r="R91" s="156">
        <f>IF('Parade Entries'!$G91="Marching Band",'Parade Entries'!T91,0)</f>
        <v>0</v>
      </c>
      <c r="S91" s="271">
        <f>IF('Parade Entries'!$G91="Marching Band",'Parade Entries'!U91,0)</f>
        <v>0</v>
      </c>
      <c r="T91" s="271">
        <f>IF('Parade Entries'!$G91="Marching Band",'Parade Entries'!W91,0)</f>
        <v>0</v>
      </c>
      <c r="U91" s="271">
        <f>IF('Parade Entries'!$G91="Marching Band",'Parade Entries'!X91,0)</f>
        <v>0</v>
      </c>
      <c r="V91" s="271">
        <f>IF('Parade Entries'!$G91="Marching Band",'Parade Entries'!V91,0)</f>
        <v>0</v>
      </c>
      <c r="W91" s="272">
        <f>IF('Parade Entries'!$G91="Marching Band",'Parade Entries'!Y91,0)</f>
        <v>0</v>
      </c>
      <c r="X91" s="271">
        <f>IF('Parade Entries'!$G91="Marching Band",'Parade Entries'!Z91,0)</f>
        <v>0</v>
      </c>
      <c r="Y91" s="272">
        <f>IF('Parade Entries'!$G91="Marching Band",'Parade Entries'!AA91,0)</f>
        <v>0</v>
      </c>
      <c r="Z91" s="271">
        <f>IF('Parade Entries'!$G91="Marching Band",'Parade Entries'!AB91,0)</f>
        <v>0</v>
      </c>
      <c r="AA91" s="272">
        <f>IF('Parade Entries'!$G91="Marching Band",'Parade Entries'!AC91,0)</f>
        <v>0</v>
      </c>
      <c r="AB91" s="156">
        <f>IF('Parade Entries'!$G91="Marching Band",'Parade Entries'!AD91,0)</f>
        <v>0</v>
      </c>
      <c r="AC91" s="156">
        <f>IF('Parade Entries'!$G91="Marching Band",'Parade Entries'!AE91,0)</f>
        <v>0</v>
      </c>
      <c r="AD91" s="156">
        <f>IF('Parade Entries'!$G91="Marching Band",'Parade Entries'!AF91,0)</f>
        <v>0</v>
      </c>
    </row>
    <row r="92" spans="2:30" ht="18" x14ac:dyDescent="0.25">
      <c r="B92" s="156">
        <f>IF('Parade Entries'!$G92="Marching Band",'Parade Entries'!B92,0)</f>
        <v>0</v>
      </c>
      <c r="C92" s="233">
        <f>IF('Parade Entries'!$G92="Marching Band",'Parade Entries'!E92,0)</f>
        <v>0</v>
      </c>
      <c r="D92" s="269">
        <f>IF('Parade Entries'!$G92="Marching Band",'Parade Entries'!F92,0)</f>
        <v>0</v>
      </c>
      <c r="E92" s="156">
        <f>IF('Parade Entries'!$G92="Marching Band",'Parade Entries'!G92,0)</f>
        <v>0</v>
      </c>
      <c r="F92" s="156">
        <f>IF('Parade Entries'!$G92="Marching Band",'Parade Entries'!H92,0)</f>
        <v>0</v>
      </c>
      <c r="G92" s="156">
        <f>IF('Parade Entries'!$G92="Marching Band",'Parade Entries'!I92,0)</f>
        <v>0</v>
      </c>
      <c r="H92" s="156">
        <f>IF('Parade Entries'!$G92="Marching Band",'Parade Entries'!J92,0)</f>
        <v>0</v>
      </c>
      <c r="I92" s="268">
        <f>IF('Parade Entries'!$G92="Marching Band",'Parade Entries'!K92,0)</f>
        <v>0</v>
      </c>
      <c r="J92" s="156">
        <f>IF('Parade Entries'!$G92="Marching Band",'Parade Entries'!L92,0)</f>
        <v>0</v>
      </c>
      <c r="K92" s="156">
        <f>IF('Parade Entries'!$G92="Marching Band",'Parade Entries'!M92,0)</f>
        <v>0</v>
      </c>
      <c r="L92" s="156">
        <f>IF('Parade Entries'!$G92="Marching Band",'Parade Entries'!N92,0)</f>
        <v>0</v>
      </c>
      <c r="M92" s="156">
        <f>IF('Parade Entries'!$G92="Marching Band",'Parade Entries'!O92,0)</f>
        <v>0</v>
      </c>
      <c r="N92" s="156">
        <f>IF('Parade Entries'!$G92="Marching Band",'Parade Entries'!P92,0)</f>
        <v>0</v>
      </c>
      <c r="O92" s="156">
        <f>IF('Parade Entries'!$G92="Marching Band",'Parade Entries'!Q92,0)</f>
        <v>0</v>
      </c>
      <c r="P92" s="156">
        <f>IF('Parade Entries'!$G92="Marching Band",'Parade Entries'!R92,0)</f>
        <v>0</v>
      </c>
      <c r="Q92" s="156">
        <f>IF('Parade Entries'!$G92="Marching Band",'Parade Entries'!S92,0)</f>
        <v>0</v>
      </c>
      <c r="R92" s="156">
        <f>IF('Parade Entries'!$G92="Marching Band",'Parade Entries'!T92,0)</f>
        <v>0</v>
      </c>
      <c r="S92" s="271">
        <f>IF('Parade Entries'!$G92="Marching Band",'Parade Entries'!U92,0)</f>
        <v>0</v>
      </c>
      <c r="T92" s="271">
        <f>IF('Parade Entries'!$G92="Marching Band",'Parade Entries'!W92,0)</f>
        <v>0</v>
      </c>
      <c r="U92" s="271">
        <f>IF('Parade Entries'!$G92="Marching Band",'Parade Entries'!X92,0)</f>
        <v>0</v>
      </c>
      <c r="V92" s="271">
        <f>IF('Parade Entries'!$G92="Marching Band",'Parade Entries'!V92,0)</f>
        <v>0</v>
      </c>
      <c r="W92" s="272">
        <f>IF('Parade Entries'!$G92="Marching Band",'Parade Entries'!Y92,0)</f>
        <v>0</v>
      </c>
      <c r="X92" s="271">
        <f>IF('Parade Entries'!$G92="Marching Band",'Parade Entries'!Z92,0)</f>
        <v>0</v>
      </c>
      <c r="Y92" s="272">
        <f>IF('Parade Entries'!$G92="Marching Band",'Parade Entries'!AA92,0)</f>
        <v>0</v>
      </c>
      <c r="Z92" s="271">
        <f>IF('Parade Entries'!$G92="Marching Band",'Parade Entries'!AB92,0)</f>
        <v>0</v>
      </c>
      <c r="AA92" s="272">
        <f>IF('Parade Entries'!$G92="Marching Band",'Parade Entries'!AC92,0)</f>
        <v>0</v>
      </c>
      <c r="AB92" s="156">
        <f>IF('Parade Entries'!$G92="Marching Band",'Parade Entries'!AD92,0)</f>
        <v>0</v>
      </c>
      <c r="AC92" s="156">
        <f>IF('Parade Entries'!$G92="Marching Band",'Parade Entries'!AE92,0)</f>
        <v>0</v>
      </c>
      <c r="AD92" s="156">
        <f>IF('Parade Entries'!$G92="Marching Band",'Parade Entries'!AF92,0)</f>
        <v>0</v>
      </c>
    </row>
    <row r="93" spans="2:30" ht="18" x14ac:dyDescent="0.25">
      <c r="B93" s="156">
        <f>IF('Parade Entries'!$G93="Marching Band",'Parade Entries'!B93,0)</f>
        <v>0</v>
      </c>
      <c r="C93" s="233">
        <f>IF('Parade Entries'!$G93="Marching Band",'Parade Entries'!E93,0)</f>
        <v>0</v>
      </c>
      <c r="D93" s="269">
        <f>IF('Parade Entries'!$G93="Marching Band",'Parade Entries'!F93,0)</f>
        <v>0</v>
      </c>
      <c r="E93" s="156">
        <f>IF('Parade Entries'!$G93="Marching Band",'Parade Entries'!G93,0)</f>
        <v>0</v>
      </c>
      <c r="F93" s="156">
        <f>IF('Parade Entries'!$G93="Marching Band",'Parade Entries'!H93,0)</f>
        <v>0</v>
      </c>
      <c r="G93" s="156">
        <f>IF('Parade Entries'!$G93="Marching Band",'Parade Entries'!I93,0)</f>
        <v>0</v>
      </c>
      <c r="H93" s="156">
        <f>IF('Parade Entries'!$G93="Marching Band",'Parade Entries'!J93,0)</f>
        <v>0</v>
      </c>
      <c r="I93" s="268">
        <f>IF('Parade Entries'!$G93="Marching Band",'Parade Entries'!K93,0)</f>
        <v>0</v>
      </c>
      <c r="J93" s="156">
        <f>IF('Parade Entries'!$G93="Marching Band",'Parade Entries'!L93,0)</f>
        <v>0</v>
      </c>
      <c r="K93" s="156">
        <f>IF('Parade Entries'!$G93="Marching Band",'Parade Entries'!M93,0)</f>
        <v>0</v>
      </c>
      <c r="L93" s="156">
        <f>IF('Parade Entries'!$G93="Marching Band",'Parade Entries'!N93,0)</f>
        <v>0</v>
      </c>
      <c r="M93" s="156">
        <f>IF('Parade Entries'!$G93="Marching Band",'Parade Entries'!O93,0)</f>
        <v>0</v>
      </c>
      <c r="N93" s="156">
        <f>IF('Parade Entries'!$G93="Marching Band",'Parade Entries'!P93,0)</f>
        <v>0</v>
      </c>
      <c r="O93" s="156">
        <f>IF('Parade Entries'!$G93="Marching Band",'Parade Entries'!Q93,0)</f>
        <v>0</v>
      </c>
      <c r="P93" s="156">
        <f>IF('Parade Entries'!$G93="Marching Band",'Parade Entries'!R93,0)</f>
        <v>0</v>
      </c>
      <c r="Q93" s="156">
        <f>IF('Parade Entries'!$G93="Marching Band",'Parade Entries'!S93,0)</f>
        <v>0</v>
      </c>
      <c r="R93" s="156">
        <f>IF('Parade Entries'!$G93="Marching Band",'Parade Entries'!T93,0)</f>
        <v>0</v>
      </c>
      <c r="S93" s="271">
        <f>IF('Parade Entries'!$G93="Marching Band",'Parade Entries'!U93,0)</f>
        <v>0</v>
      </c>
      <c r="T93" s="271">
        <f>IF('Parade Entries'!$G93="Marching Band",'Parade Entries'!W93,0)</f>
        <v>0</v>
      </c>
      <c r="U93" s="271">
        <f>IF('Parade Entries'!$G93="Marching Band",'Parade Entries'!X93,0)</f>
        <v>0</v>
      </c>
      <c r="V93" s="271">
        <f>IF('Parade Entries'!$G93="Marching Band",'Parade Entries'!V93,0)</f>
        <v>0</v>
      </c>
      <c r="W93" s="272">
        <f>IF('Parade Entries'!$G93="Marching Band",'Parade Entries'!Y93,0)</f>
        <v>0</v>
      </c>
      <c r="X93" s="271">
        <f>IF('Parade Entries'!$G93="Marching Band",'Parade Entries'!Z93,0)</f>
        <v>0</v>
      </c>
      <c r="Y93" s="272">
        <f>IF('Parade Entries'!$G93="Marching Band",'Parade Entries'!AA93,0)</f>
        <v>0</v>
      </c>
      <c r="Z93" s="271">
        <f>IF('Parade Entries'!$G93="Marching Band",'Parade Entries'!AB93,0)</f>
        <v>0</v>
      </c>
      <c r="AA93" s="272">
        <f>IF('Parade Entries'!$G93="Marching Band",'Parade Entries'!AC93,0)</f>
        <v>0</v>
      </c>
      <c r="AB93" s="156">
        <f>IF('Parade Entries'!$G93="Marching Band",'Parade Entries'!AD93,0)</f>
        <v>0</v>
      </c>
      <c r="AC93" s="156">
        <f>IF('Parade Entries'!$G93="Marching Band",'Parade Entries'!AE93,0)</f>
        <v>0</v>
      </c>
      <c r="AD93" s="156">
        <f>IF('Parade Entries'!$G93="Marching Band",'Parade Entries'!AF93,0)</f>
        <v>0</v>
      </c>
    </row>
    <row r="94" spans="2:30" ht="18" x14ac:dyDescent="0.25">
      <c r="B94" s="156">
        <f>IF('Parade Entries'!$G94="Marching Band",'Parade Entries'!B94,0)</f>
        <v>0</v>
      </c>
      <c r="C94" s="233">
        <f>IF('Parade Entries'!$G94="Marching Band",'Parade Entries'!E94,0)</f>
        <v>0</v>
      </c>
      <c r="D94" s="269">
        <f>IF('Parade Entries'!$G94="Marching Band",'Parade Entries'!F94,0)</f>
        <v>0</v>
      </c>
      <c r="E94" s="156">
        <f>IF('Parade Entries'!$G94="Marching Band",'Parade Entries'!G94,0)</f>
        <v>0</v>
      </c>
      <c r="F94" s="156">
        <f>IF('Parade Entries'!$G94="Marching Band",'Parade Entries'!H94,0)</f>
        <v>0</v>
      </c>
      <c r="G94" s="156">
        <f>IF('Parade Entries'!$G94="Marching Band",'Parade Entries'!I94,0)</f>
        <v>0</v>
      </c>
      <c r="H94" s="156">
        <f>IF('Parade Entries'!$G94="Marching Band",'Parade Entries'!J94,0)</f>
        <v>0</v>
      </c>
      <c r="I94" s="268">
        <f>IF('Parade Entries'!$G94="Marching Band",'Parade Entries'!K94,0)</f>
        <v>0</v>
      </c>
      <c r="J94" s="156">
        <f>IF('Parade Entries'!$G94="Marching Band",'Parade Entries'!L94,0)</f>
        <v>0</v>
      </c>
      <c r="K94" s="156">
        <f>IF('Parade Entries'!$G94="Marching Band",'Parade Entries'!M94,0)</f>
        <v>0</v>
      </c>
      <c r="L94" s="156">
        <f>IF('Parade Entries'!$G94="Marching Band",'Parade Entries'!N94,0)</f>
        <v>0</v>
      </c>
      <c r="M94" s="156">
        <f>IF('Parade Entries'!$G94="Marching Band",'Parade Entries'!O94,0)</f>
        <v>0</v>
      </c>
      <c r="N94" s="156">
        <f>IF('Parade Entries'!$G94="Marching Band",'Parade Entries'!P94,0)</f>
        <v>0</v>
      </c>
      <c r="O94" s="156">
        <f>IF('Parade Entries'!$G94="Marching Band",'Parade Entries'!Q94,0)</f>
        <v>0</v>
      </c>
      <c r="P94" s="156">
        <f>IF('Parade Entries'!$G94="Marching Band",'Parade Entries'!R94,0)</f>
        <v>0</v>
      </c>
      <c r="Q94" s="156">
        <f>IF('Parade Entries'!$G94="Marching Band",'Parade Entries'!S94,0)</f>
        <v>0</v>
      </c>
      <c r="R94" s="156">
        <f>IF('Parade Entries'!$G94="Marching Band",'Parade Entries'!T94,0)</f>
        <v>0</v>
      </c>
      <c r="S94" s="271">
        <f>IF('Parade Entries'!$G94="Marching Band",'Parade Entries'!U94,0)</f>
        <v>0</v>
      </c>
      <c r="T94" s="271">
        <f>IF('Parade Entries'!$G94="Marching Band",'Parade Entries'!W94,0)</f>
        <v>0</v>
      </c>
      <c r="U94" s="271">
        <f>IF('Parade Entries'!$G94="Marching Band",'Parade Entries'!X94,0)</f>
        <v>0</v>
      </c>
      <c r="V94" s="271">
        <f>IF('Parade Entries'!$G94="Marching Band",'Parade Entries'!V94,0)</f>
        <v>0</v>
      </c>
      <c r="W94" s="272">
        <f>IF('Parade Entries'!$G94="Marching Band",'Parade Entries'!Y94,0)</f>
        <v>0</v>
      </c>
      <c r="X94" s="271">
        <f>IF('Parade Entries'!$G94="Marching Band",'Parade Entries'!Z94,0)</f>
        <v>0</v>
      </c>
      <c r="Y94" s="272">
        <f>IF('Parade Entries'!$G94="Marching Band",'Parade Entries'!AA94,0)</f>
        <v>0</v>
      </c>
      <c r="Z94" s="271">
        <f>IF('Parade Entries'!$G94="Marching Band",'Parade Entries'!AB94,0)</f>
        <v>0</v>
      </c>
      <c r="AA94" s="272">
        <f>IF('Parade Entries'!$G94="Marching Band",'Parade Entries'!AC94,0)</f>
        <v>0</v>
      </c>
      <c r="AB94" s="156">
        <f>IF('Parade Entries'!$G94="Marching Band",'Parade Entries'!AD94,0)</f>
        <v>0</v>
      </c>
      <c r="AC94" s="156">
        <f>IF('Parade Entries'!$G94="Marching Band",'Parade Entries'!AE94,0)</f>
        <v>0</v>
      </c>
      <c r="AD94" s="156">
        <f>IF('Parade Entries'!$G94="Marching Band",'Parade Entries'!AF94,0)</f>
        <v>0</v>
      </c>
    </row>
    <row r="95" spans="2:30" ht="18" x14ac:dyDescent="0.25">
      <c r="B95" s="156">
        <f>IF('Parade Entries'!$G95="Marching Band",'Parade Entries'!B95,0)</f>
        <v>0</v>
      </c>
      <c r="C95" s="233">
        <f>IF('Parade Entries'!$G95="Marching Band",'Parade Entries'!E95,0)</f>
        <v>0</v>
      </c>
      <c r="D95" s="269">
        <f>IF('Parade Entries'!$G95="Marching Band",'Parade Entries'!F95,0)</f>
        <v>0</v>
      </c>
      <c r="E95" s="156">
        <f>IF('Parade Entries'!$G95="Marching Band",'Parade Entries'!G95,0)</f>
        <v>0</v>
      </c>
      <c r="F95" s="156">
        <f>IF('Parade Entries'!$G95="Marching Band",'Parade Entries'!H95,0)</f>
        <v>0</v>
      </c>
      <c r="G95" s="156">
        <f>IF('Parade Entries'!$G95="Marching Band",'Parade Entries'!I95,0)</f>
        <v>0</v>
      </c>
      <c r="H95" s="156">
        <f>IF('Parade Entries'!$G95="Marching Band",'Parade Entries'!J95,0)</f>
        <v>0</v>
      </c>
      <c r="I95" s="268">
        <f>IF('Parade Entries'!$G95="Marching Band",'Parade Entries'!K95,0)</f>
        <v>0</v>
      </c>
      <c r="J95" s="156">
        <f>IF('Parade Entries'!$G95="Marching Band",'Parade Entries'!L95,0)</f>
        <v>0</v>
      </c>
      <c r="K95" s="156">
        <f>IF('Parade Entries'!$G95="Marching Band",'Parade Entries'!M95,0)</f>
        <v>0</v>
      </c>
      <c r="L95" s="156">
        <f>IF('Parade Entries'!$G95="Marching Band",'Parade Entries'!N95,0)</f>
        <v>0</v>
      </c>
      <c r="M95" s="156">
        <f>IF('Parade Entries'!$G95="Marching Band",'Parade Entries'!O95,0)</f>
        <v>0</v>
      </c>
      <c r="N95" s="156">
        <f>IF('Parade Entries'!$G95="Marching Band",'Parade Entries'!P95,0)</f>
        <v>0</v>
      </c>
      <c r="O95" s="156">
        <f>IF('Parade Entries'!$G95="Marching Band",'Parade Entries'!Q95,0)</f>
        <v>0</v>
      </c>
      <c r="P95" s="156">
        <f>IF('Parade Entries'!$G95="Marching Band",'Parade Entries'!R95,0)</f>
        <v>0</v>
      </c>
      <c r="Q95" s="156">
        <f>IF('Parade Entries'!$G95="Marching Band",'Parade Entries'!S95,0)</f>
        <v>0</v>
      </c>
      <c r="R95" s="156">
        <f>IF('Parade Entries'!$G95="Marching Band",'Parade Entries'!T95,0)</f>
        <v>0</v>
      </c>
      <c r="S95" s="271">
        <f>IF('Parade Entries'!$G95="Marching Band",'Parade Entries'!U95,0)</f>
        <v>0</v>
      </c>
      <c r="T95" s="271">
        <f>IF('Parade Entries'!$G95="Marching Band",'Parade Entries'!W95,0)</f>
        <v>0</v>
      </c>
      <c r="U95" s="271">
        <f>IF('Parade Entries'!$G95="Marching Band",'Parade Entries'!X95,0)</f>
        <v>0</v>
      </c>
      <c r="V95" s="271">
        <f>IF('Parade Entries'!$G95="Marching Band",'Parade Entries'!V95,0)</f>
        <v>0</v>
      </c>
      <c r="W95" s="272">
        <f>IF('Parade Entries'!$G95="Marching Band",'Parade Entries'!Y95,0)</f>
        <v>0</v>
      </c>
      <c r="X95" s="271">
        <f>IF('Parade Entries'!$G95="Marching Band",'Parade Entries'!Z95,0)</f>
        <v>0</v>
      </c>
      <c r="Y95" s="272">
        <f>IF('Parade Entries'!$G95="Marching Band",'Parade Entries'!AA95,0)</f>
        <v>0</v>
      </c>
      <c r="Z95" s="271">
        <f>IF('Parade Entries'!$G95="Marching Band",'Parade Entries'!AB95,0)</f>
        <v>0</v>
      </c>
      <c r="AA95" s="272">
        <f>IF('Parade Entries'!$G95="Marching Band",'Parade Entries'!AC95,0)</f>
        <v>0</v>
      </c>
      <c r="AB95" s="156">
        <f>IF('Parade Entries'!$G95="Marching Band",'Parade Entries'!AD95,0)</f>
        <v>0</v>
      </c>
      <c r="AC95" s="156">
        <f>IF('Parade Entries'!$G95="Marching Band",'Parade Entries'!AE95,0)</f>
        <v>0</v>
      </c>
      <c r="AD95" s="156">
        <f>IF('Parade Entries'!$G95="Marching Band",'Parade Entries'!AF95,0)</f>
        <v>0</v>
      </c>
    </row>
    <row r="96" spans="2:30" ht="18" x14ac:dyDescent="0.25">
      <c r="B96" s="156">
        <f>IF('Parade Entries'!$G96="Marching Band",'Parade Entries'!B96,0)</f>
        <v>0</v>
      </c>
      <c r="C96" s="233">
        <f>IF('Parade Entries'!$G96="Marching Band",'Parade Entries'!E96,0)</f>
        <v>0</v>
      </c>
      <c r="D96" s="269">
        <f>IF('Parade Entries'!$G96="Marching Band",'Parade Entries'!F96,0)</f>
        <v>0</v>
      </c>
      <c r="E96" s="156">
        <f>IF('Parade Entries'!$G96="Marching Band",'Parade Entries'!G96,0)</f>
        <v>0</v>
      </c>
      <c r="F96" s="156">
        <f>IF('Parade Entries'!$G96="Marching Band",'Parade Entries'!H96,0)</f>
        <v>0</v>
      </c>
      <c r="G96" s="156">
        <f>IF('Parade Entries'!$G96="Marching Band",'Parade Entries'!I96,0)</f>
        <v>0</v>
      </c>
      <c r="H96" s="156">
        <f>IF('Parade Entries'!$G96="Marching Band",'Parade Entries'!J96,0)</f>
        <v>0</v>
      </c>
      <c r="I96" s="268">
        <f>IF('Parade Entries'!$G96="Marching Band",'Parade Entries'!K96,0)</f>
        <v>0</v>
      </c>
      <c r="J96" s="156">
        <f>IF('Parade Entries'!$G96="Marching Band",'Parade Entries'!L96,0)</f>
        <v>0</v>
      </c>
      <c r="K96" s="156">
        <f>IF('Parade Entries'!$G96="Marching Band",'Parade Entries'!M96,0)</f>
        <v>0</v>
      </c>
      <c r="L96" s="156">
        <f>IF('Parade Entries'!$G96="Marching Band",'Parade Entries'!N96,0)</f>
        <v>0</v>
      </c>
      <c r="M96" s="156">
        <f>IF('Parade Entries'!$G96="Marching Band",'Parade Entries'!O96,0)</f>
        <v>0</v>
      </c>
      <c r="N96" s="156">
        <f>IF('Parade Entries'!$G96="Marching Band",'Parade Entries'!P96,0)</f>
        <v>0</v>
      </c>
      <c r="O96" s="156">
        <f>IF('Parade Entries'!$G96="Marching Band",'Parade Entries'!Q96,0)</f>
        <v>0</v>
      </c>
      <c r="P96" s="156">
        <f>IF('Parade Entries'!$G96="Marching Band",'Parade Entries'!R96,0)</f>
        <v>0</v>
      </c>
      <c r="Q96" s="156">
        <f>IF('Parade Entries'!$G96="Marching Band",'Parade Entries'!S96,0)</f>
        <v>0</v>
      </c>
      <c r="R96" s="156">
        <f>IF('Parade Entries'!$G96="Marching Band",'Parade Entries'!T96,0)</f>
        <v>0</v>
      </c>
      <c r="S96" s="271">
        <f>IF('Parade Entries'!$G96="Marching Band",'Parade Entries'!U96,0)</f>
        <v>0</v>
      </c>
      <c r="T96" s="271">
        <f>IF('Parade Entries'!$G96="Marching Band",'Parade Entries'!W96,0)</f>
        <v>0</v>
      </c>
      <c r="U96" s="271">
        <f>IF('Parade Entries'!$G96="Marching Band",'Parade Entries'!X96,0)</f>
        <v>0</v>
      </c>
      <c r="V96" s="271">
        <f>IF('Parade Entries'!$G96="Marching Band",'Parade Entries'!V96,0)</f>
        <v>0</v>
      </c>
      <c r="W96" s="272">
        <f>IF('Parade Entries'!$G96="Marching Band",'Parade Entries'!Y96,0)</f>
        <v>0</v>
      </c>
      <c r="X96" s="271">
        <f>IF('Parade Entries'!$G96="Marching Band",'Parade Entries'!Z96,0)</f>
        <v>0</v>
      </c>
      <c r="Y96" s="272">
        <f>IF('Parade Entries'!$G96="Marching Band",'Parade Entries'!AA96,0)</f>
        <v>0</v>
      </c>
      <c r="Z96" s="271">
        <f>IF('Parade Entries'!$G96="Marching Band",'Parade Entries'!AB96,0)</f>
        <v>0</v>
      </c>
      <c r="AA96" s="272">
        <f>IF('Parade Entries'!$G96="Marching Band",'Parade Entries'!AC96,0)</f>
        <v>0</v>
      </c>
      <c r="AB96" s="156">
        <f>IF('Parade Entries'!$G96="Marching Band",'Parade Entries'!AD96,0)</f>
        <v>0</v>
      </c>
      <c r="AC96" s="156">
        <f>IF('Parade Entries'!$G96="Marching Band",'Parade Entries'!AE96,0)</f>
        <v>0</v>
      </c>
      <c r="AD96" s="156">
        <f>IF('Parade Entries'!$G96="Marching Band",'Parade Entries'!AF96,0)</f>
        <v>0</v>
      </c>
    </row>
    <row r="97" spans="2:30" ht="18" x14ac:dyDescent="0.25">
      <c r="B97" s="156">
        <f>IF('Parade Entries'!$G97="Marching Band",'Parade Entries'!B97,0)</f>
        <v>0</v>
      </c>
      <c r="C97" s="233">
        <f>IF('Parade Entries'!$G97="Marching Band",'Parade Entries'!E97,0)</f>
        <v>0</v>
      </c>
      <c r="D97" s="269">
        <f>IF('Parade Entries'!$G97="Marching Band",'Parade Entries'!F97,0)</f>
        <v>0</v>
      </c>
      <c r="E97" s="156">
        <f>IF('Parade Entries'!$G97="Marching Band",'Parade Entries'!G97,0)</f>
        <v>0</v>
      </c>
      <c r="F97" s="156">
        <f>IF('Parade Entries'!$G97="Marching Band",'Parade Entries'!H97,0)</f>
        <v>0</v>
      </c>
      <c r="G97" s="156">
        <f>IF('Parade Entries'!$G97="Marching Band",'Parade Entries'!I97,0)</f>
        <v>0</v>
      </c>
      <c r="H97" s="156">
        <f>IF('Parade Entries'!$G97="Marching Band",'Parade Entries'!J97,0)</f>
        <v>0</v>
      </c>
      <c r="I97" s="268">
        <f>IF('Parade Entries'!$G97="Marching Band",'Parade Entries'!K97,0)</f>
        <v>0</v>
      </c>
      <c r="J97" s="156">
        <f>IF('Parade Entries'!$G97="Marching Band",'Parade Entries'!L97,0)</f>
        <v>0</v>
      </c>
      <c r="K97" s="156">
        <f>IF('Parade Entries'!$G97="Marching Band",'Parade Entries'!M97,0)</f>
        <v>0</v>
      </c>
      <c r="L97" s="156">
        <f>IF('Parade Entries'!$G97="Marching Band",'Parade Entries'!N97,0)</f>
        <v>0</v>
      </c>
      <c r="M97" s="156">
        <f>IF('Parade Entries'!$G97="Marching Band",'Parade Entries'!O97,0)</f>
        <v>0</v>
      </c>
      <c r="N97" s="156">
        <f>IF('Parade Entries'!$G97="Marching Band",'Parade Entries'!P97,0)</f>
        <v>0</v>
      </c>
      <c r="O97" s="156">
        <f>IF('Parade Entries'!$G97="Marching Band",'Parade Entries'!Q97,0)</f>
        <v>0</v>
      </c>
      <c r="P97" s="156">
        <f>IF('Parade Entries'!$G97="Marching Band",'Parade Entries'!R97,0)</f>
        <v>0</v>
      </c>
      <c r="Q97" s="156">
        <f>IF('Parade Entries'!$G97="Marching Band",'Parade Entries'!S97,0)</f>
        <v>0</v>
      </c>
      <c r="R97" s="156">
        <f>IF('Parade Entries'!$G97="Marching Band",'Parade Entries'!T97,0)</f>
        <v>0</v>
      </c>
      <c r="S97" s="271">
        <f>IF('Parade Entries'!$G97="Marching Band",'Parade Entries'!U97,0)</f>
        <v>0</v>
      </c>
      <c r="T97" s="271">
        <f>IF('Parade Entries'!$G97="Marching Band",'Parade Entries'!W97,0)</f>
        <v>0</v>
      </c>
      <c r="U97" s="271">
        <f>IF('Parade Entries'!$G97="Marching Band",'Parade Entries'!X97,0)</f>
        <v>0</v>
      </c>
      <c r="V97" s="271">
        <f>IF('Parade Entries'!$G97="Marching Band",'Parade Entries'!V97,0)</f>
        <v>0</v>
      </c>
      <c r="W97" s="272">
        <f>IF('Parade Entries'!$G97="Marching Band",'Parade Entries'!Y97,0)</f>
        <v>0</v>
      </c>
      <c r="X97" s="271">
        <f>IF('Parade Entries'!$G97="Marching Band",'Parade Entries'!Z97,0)</f>
        <v>0</v>
      </c>
      <c r="Y97" s="272">
        <f>IF('Parade Entries'!$G97="Marching Band",'Parade Entries'!AA97,0)</f>
        <v>0</v>
      </c>
      <c r="Z97" s="271">
        <f>IF('Parade Entries'!$G97="Marching Band",'Parade Entries'!AB97,0)</f>
        <v>0</v>
      </c>
      <c r="AA97" s="272">
        <f>IF('Parade Entries'!$G97="Marching Band",'Parade Entries'!AC97,0)</f>
        <v>0</v>
      </c>
      <c r="AB97" s="156">
        <f>IF('Parade Entries'!$G97="Marching Band",'Parade Entries'!AD97,0)</f>
        <v>0</v>
      </c>
      <c r="AC97" s="156">
        <f>IF('Parade Entries'!$G97="Marching Band",'Parade Entries'!AE97,0)</f>
        <v>0</v>
      </c>
      <c r="AD97" s="156">
        <f>IF('Parade Entries'!$G97="Marching Band",'Parade Entries'!AF97,0)</f>
        <v>0</v>
      </c>
    </row>
    <row r="98" spans="2:30" ht="18" x14ac:dyDescent="0.25">
      <c r="B98" s="156">
        <f>IF('Parade Entries'!$G98="Marching Band",'Parade Entries'!B98,0)</f>
        <v>0</v>
      </c>
      <c r="C98" s="233">
        <f>IF('Parade Entries'!$G98="Marching Band",'Parade Entries'!E98,0)</f>
        <v>0</v>
      </c>
      <c r="D98" s="269">
        <f>IF('Parade Entries'!$G98="Marching Band",'Parade Entries'!F98,0)</f>
        <v>0</v>
      </c>
      <c r="E98" s="156">
        <f>IF('Parade Entries'!$G98="Marching Band",'Parade Entries'!G98,0)</f>
        <v>0</v>
      </c>
      <c r="F98" s="156">
        <f>IF('Parade Entries'!$G98="Marching Band",'Parade Entries'!H98,0)</f>
        <v>0</v>
      </c>
      <c r="G98" s="156">
        <f>IF('Parade Entries'!$G98="Marching Band",'Parade Entries'!I98,0)</f>
        <v>0</v>
      </c>
      <c r="H98" s="156">
        <f>IF('Parade Entries'!$G98="Marching Band",'Parade Entries'!J98,0)</f>
        <v>0</v>
      </c>
      <c r="I98" s="268">
        <f>IF('Parade Entries'!$G98="Marching Band",'Parade Entries'!K98,0)</f>
        <v>0</v>
      </c>
      <c r="J98" s="156">
        <f>IF('Parade Entries'!$G98="Marching Band",'Parade Entries'!L98,0)</f>
        <v>0</v>
      </c>
      <c r="K98" s="156">
        <f>IF('Parade Entries'!$G98="Marching Band",'Parade Entries'!M98,0)</f>
        <v>0</v>
      </c>
      <c r="L98" s="156">
        <f>IF('Parade Entries'!$G98="Marching Band",'Parade Entries'!N98,0)</f>
        <v>0</v>
      </c>
      <c r="M98" s="156">
        <f>IF('Parade Entries'!$G98="Marching Band",'Parade Entries'!O98,0)</f>
        <v>0</v>
      </c>
      <c r="N98" s="156">
        <f>IF('Parade Entries'!$G98="Marching Band",'Parade Entries'!P98,0)</f>
        <v>0</v>
      </c>
      <c r="O98" s="156">
        <f>IF('Parade Entries'!$G98="Marching Band",'Parade Entries'!Q98,0)</f>
        <v>0</v>
      </c>
      <c r="P98" s="156">
        <f>IF('Parade Entries'!$G98="Marching Band",'Parade Entries'!R98,0)</f>
        <v>0</v>
      </c>
      <c r="Q98" s="156">
        <f>IF('Parade Entries'!$G98="Marching Band",'Parade Entries'!S98,0)</f>
        <v>0</v>
      </c>
      <c r="R98" s="156">
        <f>IF('Parade Entries'!$G98="Marching Band",'Parade Entries'!T98,0)</f>
        <v>0</v>
      </c>
      <c r="S98" s="271">
        <f>IF('Parade Entries'!$G98="Marching Band",'Parade Entries'!U98,0)</f>
        <v>0</v>
      </c>
      <c r="T98" s="271">
        <f>IF('Parade Entries'!$G98="Marching Band",'Parade Entries'!W98,0)</f>
        <v>0</v>
      </c>
      <c r="U98" s="271">
        <f>IF('Parade Entries'!$G98="Marching Band",'Parade Entries'!X98,0)</f>
        <v>0</v>
      </c>
      <c r="V98" s="271">
        <f>IF('Parade Entries'!$G98="Marching Band",'Parade Entries'!V98,0)</f>
        <v>0</v>
      </c>
      <c r="W98" s="272">
        <f>IF('Parade Entries'!$G98="Marching Band",'Parade Entries'!Y98,0)</f>
        <v>0</v>
      </c>
      <c r="X98" s="271">
        <f>IF('Parade Entries'!$G98="Marching Band",'Parade Entries'!Z98,0)</f>
        <v>0</v>
      </c>
      <c r="Y98" s="272">
        <f>IF('Parade Entries'!$G98="Marching Band",'Parade Entries'!AA98,0)</f>
        <v>0</v>
      </c>
      <c r="Z98" s="271">
        <f>IF('Parade Entries'!$G98="Marching Band",'Parade Entries'!AB98,0)</f>
        <v>0</v>
      </c>
      <c r="AA98" s="272">
        <f>IF('Parade Entries'!$G98="Marching Band",'Parade Entries'!AC98,0)</f>
        <v>0</v>
      </c>
      <c r="AB98" s="156">
        <f>IF('Parade Entries'!$G98="Marching Band",'Parade Entries'!AD98,0)</f>
        <v>0</v>
      </c>
      <c r="AC98" s="156">
        <f>IF('Parade Entries'!$G98="Marching Band",'Parade Entries'!AE98,0)</f>
        <v>0</v>
      </c>
      <c r="AD98" s="156">
        <f>IF('Parade Entries'!$G98="Marching Band",'Parade Entries'!AF98,0)</f>
        <v>0</v>
      </c>
    </row>
    <row r="99" spans="2:30" ht="18" x14ac:dyDescent="0.25">
      <c r="B99" s="156">
        <f>IF('Parade Entries'!$G99="Marching Band",'Parade Entries'!B99,0)</f>
        <v>0</v>
      </c>
      <c r="C99" s="233">
        <f>IF('Parade Entries'!$G99="Marching Band",'Parade Entries'!E99,0)</f>
        <v>0</v>
      </c>
      <c r="D99" s="269">
        <f>IF('Parade Entries'!$G99="Marching Band",'Parade Entries'!F99,0)</f>
        <v>0</v>
      </c>
      <c r="E99" s="156">
        <f>IF('Parade Entries'!$G99="Marching Band",'Parade Entries'!G99,0)</f>
        <v>0</v>
      </c>
      <c r="F99" s="156">
        <f>IF('Parade Entries'!$G99="Marching Band",'Parade Entries'!H99,0)</f>
        <v>0</v>
      </c>
      <c r="G99" s="156">
        <f>IF('Parade Entries'!$G99="Marching Band",'Parade Entries'!I99,0)</f>
        <v>0</v>
      </c>
      <c r="H99" s="156">
        <f>IF('Parade Entries'!$G99="Marching Band",'Parade Entries'!J99,0)</f>
        <v>0</v>
      </c>
      <c r="I99" s="268">
        <f>IF('Parade Entries'!$G99="Marching Band",'Parade Entries'!K99,0)</f>
        <v>0</v>
      </c>
      <c r="J99" s="156">
        <f>IF('Parade Entries'!$G99="Marching Band",'Parade Entries'!L99,0)</f>
        <v>0</v>
      </c>
      <c r="K99" s="156">
        <f>IF('Parade Entries'!$G99="Marching Band",'Parade Entries'!M99,0)</f>
        <v>0</v>
      </c>
      <c r="L99" s="156">
        <f>IF('Parade Entries'!$G99="Marching Band",'Parade Entries'!N99,0)</f>
        <v>0</v>
      </c>
      <c r="M99" s="156">
        <f>IF('Parade Entries'!$G99="Marching Band",'Parade Entries'!O99,0)</f>
        <v>0</v>
      </c>
      <c r="N99" s="156">
        <f>IF('Parade Entries'!$G99="Marching Band",'Parade Entries'!P99,0)</f>
        <v>0</v>
      </c>
      <c r="O99" s="156">
        <f>IF('Parade Entries'!$G99="Marching Band",'Parade Entries'!Q99,0)</f>
        <v>0</v>
      </c>
      <c r="P99" s="156">
        <f>IF('Parade Entries'!$G99="Marching Band",'Parade Entries'!R99,0)</f>
        <v>0</v>
      </c>
      <c r="Q99" s="156">
        <f>IF('Parade Entries'!$G99="Marching Band",'Parade Entries'!S99,0)</f>
        <v>0</v>
      </c>
      <c r="R99" s="156">
        <f>IF('Parade Entries'!$G99="Marching Band",'Parade Entries'!T99,0)</f>
        <v>0</v>
      </c>
      <c r="S99" s="271">
        <f>IF('Parade Entries'!$G99="Marching Band",'Parade Entries'!U99,0)</f>
        <v>0</v>
      </c>
      <c r="T99" s="271">
        <f>IF('Parade Entries'!$G99="Marching Band",'Parade Entries'!W99,0)</f>
        <v>0</v>
      </c>
      <c r="U99" s="271">
        <f>IF('Parade Entries'!$G99="Marching Band",'Parade Entries'!X99,0)</f>
        <v>0</v>
      </c>
      <c r="V99" s="271">
        <f>IF('Parade Entries'!$G99="Marching Band",'Parade Entries'!V99,0)</f>
        <v>0</v>
      </c>
      <c r="W99" s="272">
        <f>IF('Parade Entries'!$G99="Marching Band",'Parade Entries'!Y99,0)</f>
        <v>0</v>
      </c>
      <c r="X99" s="271">
        <f>IF('Parade Entries'!$G99="Marching Band",'Parade Entries'!Z99,0)</f>
        <v>0</v>
      </c>
      <c r="Y99" s="272">
        <f>IF('Parade Entries'!$G99="Marching Band",'Parade Entries'!AA99,0)</f>
        <v>0</v>
      </c>
      <c r="Z99" s="271">
        <f>IF('Parade Entries'!$G99="Marching Band",'Parade Entries'!AB99,0)</f>
        <v>0</v>
      </c>
      <c r="AA99" s="272">
        <f>IF('Parade Entries'!$G99="Marching Band",'Parade Entries'!AC99,0)</f>
        <v>0</v>
      </c>
      <c r="AB99" s="156">
        <f>IF('Parade Entries'!$G99="Marching Band",'Parade Entries'!AD99,0)</f>
        <v>0</v>
      </c>
      <c r="AC99" s="156">
        <f>IF('Parade Entries'!$G99="Marching Band",'Parade Entries'!AE99,0)</f>
        <v>0</v>
      </c>
      <c r="AD99" s="156">
        <f>IF('Parade Entries'!$G99="Marching Band",'Parade Entries'!AF99,0)</f>
        <v>0</v>
      </c>
    </row>
    <row r="100" spans="2:30" ht="18" x14ac:dyDescent="0.25">
      <c r="B100" s="156">
        <f>IF('Parade Entries'!$G100="Marching Band",'Parade Entries'!B100,0)</f>
        <v>0</v>
      </c>
      <c r="C100" s="233">
        <f>IF('Parade Entries'!$G100="Marching Band",'Parade Entries'!E100,0)</f>
        <v>0</v>
      </c>
      <c r="D100" s="269">
        <f>IF('Parade Entries'!$G100="Marching Band",'Parade Entries'!F100,0)</f>
        <v>0</v>
      </c>
      <c r="E100" s="156">
        <f>IF('Parade Entries'!$G100="Marching Band",'Parade Entries'!G100,0)</f>
        <v>0</v>
      </c>
      <c r="F100" s="156">
        <f>IF('Parade Entries'!$G100="Marching Band",'Parade Entries'!H100,0)</f>
        <v>0</v>
      </c>
      <c r="G100" s="156">
        <f>IF('Parade Entries'!$G100="Marching Band",'Parade Entries'!I100,0)</f>
        <v>0</v>
      </c>
      <c r="H100" s="156">
        <f>IF('Parade Entries'!$G100="Marching Band",'Parade Entries'!J100,0)</f>
        <v>0</v>
      </c>
      <c r="I100" s="268">
        <f>IF('Parade Entries'!$G100="Marching Band",'Parade Entries'!K100,0)</f>
        <v>0</v>
      </c>
      <c r="J100" s="156">
        <f>IF('Parade Entries'!$G100="Marching Band",'Parade Entries'!L100,0)</f>
        <v>0</v>
      </c>
      <c r="K100" s="156">
        <f>IF('Parade Entries'!$G100="Marching Band",'Parade Entries'!M100,0)</f>
        <v>0</v>
      </c>
      <c r="L100" s="156">
        <f>IF('Parade Entries'!$G100="Marching Band",'Parade Entries'!N100,0)</f>
        <v>0</v>
      </c>
      <c r="M100" s="156">
        <f>IF('Parade Entries'!$G100="Marching Band",'Parade Entries'!O100,0)</f>
        <v>0</v>
      </c>
      <c r="N100" s="156">
        <f>IF('Parade Entries'!$G100="Marching Band",'Parade Entries'!P100,0)</f>
        <v>0</v>
      </c>
      <c r="O100" s="156">
        <f>IF('Parade Entries'!$G100="Marching Band",'Parade Entries'!Q100,0)</f>
        <v>0</v>
      </c>
      <c r="P100" s="156">
        <f>IF('Parade Entries'!$G100="Marching Band",'Parade Entries'!R100,0)</f>
        <v>0</v>
      </c>
      <c r="Q100" s="156">
        <f>IF('Parade Entries'!$G100="Marching Band",'Parade Entries'!S100,0)</f>
        <v>0</v>
      </c>
      <c r="R100" s="156">
        <f>IF('Parade Entries'!$G100="Marching Band",'Parade Entries'!T100,0)</f>
        <v>0</v>
      </c>
      <c r="S100" s="271">
        <f>IF('Parade Entries'!$G100="Marching Band",'Parade Entries'!U100,0)</f>
        <v>0</v>
      </c>
      <c r="T100" s="271">
        <f>IF('Parade Entries'!$G100="Marching Band",'Parade Entries'!W100,0)</f>
        <v>0</v>
      </c>
      <c r="U100" s="271">
        <f>IF('Parade Entries'!$G100="Marching Band",'Parade Entries'!X100,0)</f>
        <v>0</v>
      </c>
      <c r="V100" s="271">
        <f>IF('Parade Entries'!$G100="Marching Band",'Parade Entries'!V100,0)</f>
        <v>0</v>
      </c>
      <c r="W100" s="272">
        <f>IF('Parade Entries'!$G100="Marching Band",'Parade Entries'!Y100,0)</f>
        <v>0</v>
      </c>
      <c r="X100" s="271">
        <f>IF('Parade Entries'!$G100="Marching Band",'Parade Entries'!Z100,0)</f>
        <v>0</v>
      </c>
      <c r="Y100" s="272">
        <f>IF('Parade Entries'!$G100="Marching Band",'Parade Entries'!AA100,0)</f>
        <v>0</v>
      </c>
      <c r="Z100" s="271">
        <f>IF('Parade Entries'!$G100="Marching Band",'Parade Entries'!AB100,0)</f>
        <v>0</v>
      </c>
      <c r="AA100" s="272">
        <f>IF('Parade Entries'!$G100="Marching Band",'Parade Entries'!AC100,0)</f>
        <v>0</v>
      </c>
      <c r="AB100" s="156">
        <f>IF('Parade Entries'!$G100="Marching Band",'Parade Entries'!AD100,0)</f>
        <v>0</v>
      </c>
      <c r="AC100" s="156">
        <f>IF('Parade Entries'!$G100="Marching Band",'Parade Entries'!AE100,0)</f>
        <v>0</v>
      </c>
      <c r="AD100" s="156">
        <f>IF('Parade Entries'!$G100="Marching Band",'Parade Entries'!AF100,0)</f>
        <v>0</v>
      </c>
    </row>
    <row r="101" spans="2:30" ht="18" x14ac:dyDescent="0.25">
      <c r="B101" s="156">
        <f>IF('Parade Entries'!$G101="Marching Band",'Parade Entries'!B101,0)</f>
        <v>0</v>
      </c>
      <c r="C101" s="233">
        <f>IF('Parade Entries'!$G101="Marching Band",'Parade Entries'!E101,0)</f>
        <v>0</v>
      </c>
      <c r="D101" s="269">
        <f>IF('Parade Entries'!$G101="Marching Band",'Parade Entries'!F101,0)</f>
        <v>0</v>
      </c>
      <c r="E101" s="156">
        <f>IF('Parade Entries'!$G101="Marching Band",'Parade Entries'!G101,0)</f>
        <v>0</v>
      </c>
      <c r="F101" s="156">
        <f>IF('Parade Entries'!$G101="Marching Band",'Parade Entries'!H101,0)</f>
        <v>0</v>
      </c>
      <c r="G101" s="156">
        <f>IF('Parade Entries'!$G101="Marching Band",'Parade Entries'!I101,0)</f>
        <v>0</v>
      </c>
      <c r="H101" s="156">
        <f>IF('Parade Entries'!$G101="Marching Band",'Parade Entries'!J101,0)</f>
        <v>0</v>
      </c>
      <c r="I101" s="268">
        <f>IF('Parade Entries'!$G101="Marching Band",'Parade Entries'!K101,0)</f>
        <v>0</v>
      </c>
      <c r="J101" s="156">
        <f>IF('Parade Entries'!$G101="Marching Band",'Parade Entries'!L101,0)</f>
        <v>0</v>
      </c>
      <c r="K101" s="156">
        <f>IF('Parade Entries'!$G101="Marching Band",'Parade Entries'!M101,0)</f>
        <v>0</v>
      </c>
      <c r="L101" s="156">
        <f>IF('Parade Entries'!$G101="Marching Band",'Parade Entries'!N101,0)</f>
        <v>0</v>
      </c>
      <c r="M101" s="156">
        <f>IF('Parade Entries'!$G101="Marching Band",'Parade Entries'!O101,0)</f>
        <v>0</v>
      </c>
      <c r="N101" s="156">
        <f>IF('Parade Entries'!$G101="Marching Band",'Parade Entries'!P101,0)</f>
        <v>0</v>
      </c>
      <c r="O101" s="156">
        <f>IF('Parade Entries'!$G101="Marching Band",'Parade Entries'!Q101,0)</f>
        <v>0</v>
      </c>
      <c r="P101" s="156">
        <f>IF('Parade Entries'!$G101="Marching Band",'Parade Entries'!R101,0)</f>
        <v>0</v>
      </c>
      <c r="Q101" s="156">
        <f>IF('Parade Entries'!$G101="Marching Band",'Parade Entries'!S101,0)</f>
        <v>0</v>
      </c>
      <c r="R101" s="156">
        <f>IF('Parade Entries'!$G101="Marching Band",'Parade Entries'!T101,0)</f>
        <v>0</v>
      </c>
      <c r="S101" s="271">
        <f>IF('Parade Entries'!$G101="Marching Band",'Parade Entries'!U101,0)</f>
        <v>0</v>
      </c>
      <c r="T101" s="271">
        <f>IF('Parade Entries'!$G101="Marching Band",'Parade Entries'!W101,0)</f>
        <v>0</v>
      </c>
      <c r="U101" s="271">
        <f>IF('Parade Entries'!$G101="Marching Band",'Parade Entries'!X101,0)</f>
        <v>0</v>
      </c>
      <c r="V101" s="271">
        <f>IF('Parade Entries'!$G101="Marching Band",'Parade Entries'!V101,0)</f>
        <v>0</v>
      </c>
      <c r="W101" s="272">
        <f>IF('Parade Entries'!$G101="Marching Band",'Parade Entries'!Y101,0)</f>
        <v>0</v>
      </c>
      <c r="X101" s="271">
        <f>IF('Parade Entries'!$G101="Marching Band",'Parade Entries'!Z101,0)</f>
        <v>0</v>
      </c>
      <c r="Y101" s="272">
        <f>IF('Parade Entries'!$G101="Marching Band",'Parade Entries'!AA101,0)</f>
        <v>0</v>
      </c>
      <c r="Z101" s="271">
        <f>IF('Parade Entries'!$G101="Marching Band",'Parade Entries'!AB101,0)</f>
        <v>0</v>
      </c>
      <c r="AA101" s="272">
        <f>IF('Parade Entries'!$G101="Marching Band",'Parade Entries'!AC101,0)</f>
        <v>0</v>
      </c>
      <c r="AB101" s="156">
        <f>IF('Parade Entries'!$G101="Marching Band",'Parade Entries'!AD101,0)</f>
        <v>0</v>
      </c>
      <c r="AC101" s="156">
        <f>IF('Parade Entries'!$G101="Marching Band",'Parade Entries'!AE101,0)</f>
        <v>0</v>
      </c>
      <c r="AD101" s="156">
        <f>IF('Parade Entries'!$G101="Marching Band",'Parade Entries'!AF101,0)</f>
        <v>0</v>
      </c>
    </row>
    <row r="102" spans="2:30" ht="18" x14ac:dyDescent="0.25">
      <c r="B102" s="156">
        <f>IF('Parade Entries'!$G102="Marching Band",'Parade Entries'!B102,0)</f>
        <v>0</v>
      </c>
      <c r="C102" s="233">
        <f>IF('Parade Entries'!$G102="Marching Band",'Parade Entries'!E102,0)</f>
        <v>0</v>
      </c>
      <c r="D102" s="269">
        <f>IF('Parade Entries'!$G102="Marching Band",'Parade Entries'!F102,0)</f>
        <v>0</v>
      </c>
      <c r="E102" s="156">
        <f>IF('Parade Entries'!$G102="Marching Band",'Parade Entries'!G102,0)</f>
        <v>0</v>
      </c>
      <c r="F102" s="156">
        <f>IF('Parade Entries'!$G102="Marching Band",'Parade Entries'!H102,0)</f>
        <v>0</v>
      </c>
      <c r="G102" s="156">
        <f>IF('Parade Entries'!$G102="Marching Band",'Parade Entries'!I102,0)</f>
        <v>0</v>
      </c>
      <c r="H102" s="156">
        <f>IF('Parade Entries'!$G102="Marching Band",'Parade Entries'!J102,0)</f>
        <v>0</v>
      </c>
      <c r="I102" s="268">
        <f>IF('Parade Entries'!$G102="Marching Band",'Parade Entries'!K102,0)</f>
        <v>0</v>
      </c>
      <c r="J102" s="156">
        <f>IF('Parade Entries'!$G102="Marching Band",'Parade Entries'!L102,0)</f>
        <v>0</v>
      </c>
      <c r="K102" s="156">
        <f>IF('Parade Entries'!$G102="Marching Band",'Parade Entries'!M102,0)</f>
        <v>0</v>
      </c>
      <c r="L102" s="156">
        <f>IF('Parade Entries'!$G102="Marching Band",'Parade Entries'!N102,0)</f>
        <v>0</v>
      </c>
      <c r="M102" s="156">
        <f>IF('Parade Entries'!$G102="Marching Band",'Parade Entries'!O102,0)</f>
        <v>0</v>
      </c>
      <c r="N102" s="156">
        <f>IF('Parade Entries'!$G102="Marching Band",'Parade Entries'!P102,0)</f>
        <v>0</v>
      </c>
      <c r="O102" s="156">
        <f>IF('Parade Entries'!$G102="Marching Band",'Parade Entries'!Q102,0)</f>
        <v>0</v>
      </c>
      <c r="P102" s="156">
        <f>IF('Parade Entries'!$G102="Marching Band",'Parade Entries'!R102,0)</f>
        <v>0</v>
      </c>
      <c r="Q102" s="156">
        <f>IF('Parade Entries'!$G102="Marching Band",'Parade Entries'!S102,0)</f>
        <v>0</v>
      </c>
      <c r="R102" s="156">
        <f>IF('Parade Entries'!$G102="Marching Band",'Parade Entries'!T102,0)</f>
        <v>0</v>
      </c>
      <c r="S102" s="271">
        <f>IF('Parade Entries'!$G102="Marching Band",'Parade Entries'!U102,0)</f>
        <v>0</v>
      </c>
      <c r="T102" s="271">
        <f>IF('Parade Entries'!$G102="Marching Band",'Parade Entries'!W102,0)</f>
        <v>0</v>
      </c>
      <c r="U102" s="271">
        <f>IF('Parade Entries'!$G102="Marching Band",'Parade Entries'!X102,0)</f>
        <v>0</v>
      </c>
      <c r="V102" s="271">
        <f>IF('Parade Entries'!$G102="Marching Band",'Parade Entries'!V102,0)</f>
        <v>0</v>
      </c>
      <c r="W102" s="272">
        <f>IF('Parade Entries'!$G102="Marching Band",'Parade Entries'!Y102,0)</f>
        <v>0</v>
      </c>
      <c r="X102" s="271">
        <f>IF('Parade Entries'!$G102="Marching Band",'Parade Entries'!Z102,0)</f>
        <v>0</v>
      </c>
      <c r="Y102" s="272">
        <f>IF('Parade Entries'!$G102="Marching Band",'Parade Entries'!AA102,0)</f>
        <v>0</v>
      </c>
      <c r="Z102" s="271">
        <f>IF('Parade Entries'!$G102="Marching Band",'Parade Entries'!AB102,0)</f>
        <v>0</v>
      </c>
      <c r="AA102" s="272">
        <f>IF('Parade Entries'!$G102="Marching Band",'Parade Entries'!AC102,0)</f>
        <v>0</v>
      </c>
      <c r="AB102" s="156">
        <f>IF('Parade Entries'!$G102="Marching Band",'Parade Entries'!AD102,0)</f>
        <v>0</v>
      </c>
      <c r="AC102" s="156">
        <f>IF('Parade Entries'!$G102="Marching Band",'Parade Entries'!AE102,0)</f>
        <v>0</v>
      </c>
      <c r="AD102" s="156">
        <f>IF('Parade Entries'!$G102="Marching Band",'Parade Entries'!AF102,0)</f>
        <v>0</v>
      </c>
    </row>
    <row r="103" spans="2:30" ht="18" x14ac:dyDescent="0.25">
      <c r="B103" s="156">
        <f>IF('Parade Entries'!$G103="Marching Band",'Parade Entries'!B103,0)</f>
        <v>0</v>
      </c>
      <c r="C103" s="233">
        <f>IF('Parade Entries'!$G103="Marching Band",'Parade Entries'!E103,0)</f>
        <v>0</v>
      </c>
      <c r="D103" s="269">
        <f>IF('Parade Entries'!$G103="Marching Band",'Parade Entries'!F103,0)</f>
        <v>0</v>
      </c>
      <c r="E103" s="156">
        <f>IF('Parade Entries'!$G103="Marching Band",'Parade Entries'!G103,0)</f>
        <v>0</v>
      </c>
      <c r="F103" s="156">
        <f>IF('Parade Entries'!$G103="Marching Band",'Parade Entries'!H103,0)</f>
        <v>0</v>
      </c>
      <c r="G103" s="156">
        <f>IF('Parade Entries'!$G103="Marching Band",'Parade Entries'!I103,0)</f>
        <v>0</v>
      </c>
      <c r="H103" s="156">
        <f>IF('Parade Entries'!$G103="Marching Band",'Parade Entries'!J103,0)</f>
        <v>0</v>
      </c>
      <c r="I103" s="268">
        <f>IF('Parade Entries'!$G103="Marching Band",'Parade Entries'!K103,0)</f>
        <v>0</v>
      </c>
      <c r="J103" s="156">
        <f>IF('Parade Entries'!$G103="Marching Band",'Parade Entries'!L103,0)</f>
        <v>0</v>
      </c>
      <c r="K103" s="156">
        <f>IF('Parade Entries'!$G103="Marching Band",'Parade Entries'!M103,0)</f>
        <v>0</v>
      </c>
      <c r="L103" s="156">
        <f>IF('Parade Entries'!$G103="Marching Band",'Parade Entries'!N103,0)</f>
        <v>0</v>
      </c>
      <c r="M103" s="156">
        <f>IF('Parade Entries'!$G103="Marching Band",'Parade Entries'!O103,0)</f>
        <v>0</v>
      </c>
      <c r="N103" s="156">
        <f>IF('Parade Entries'!$G103="Marching Band",'Parade Entries'!P103,0)</f>
        <v>0</v>
      </c>
      <c r="O103" s="156">
        <f>IF('Parade Entries'!$G103="Marching Band",'Parade Entries'!Q103,0)</f>
        <v>0</v>
      </c>
      <c r="P103" s="156">
        <f>IF('Parade Entries'!$G103="Marching Band",'Parade Entries'!R103,0)</f>
        <v>0</v>
      </c>
      <c r="Q103" s="156">
        <f>IF('Parade Entries'!$G103="Marching Band",'Parade Entries'!S103,0)</f>
        <v>0</v>
      </c>
      <c r="R103" s="156">
        <f>IF('Parade Entries'!$G103="Marching Band",'Parade Entries'!T103,0)</f>
        <v>0</v>
      </c>
      <c r="S103" s="271">
        <f>IF('Parade Entries'!$G103="Marching Band",'Parade Entries'!U103,0)</f>
        <v>0</v>
      </c>
      <c r="T103" s="271">
        <f>IF('Parade Entries'!$G103="Marching Band",'Parade Entries'!W103,0)</f>
        <v>0</v>
      </c>
      <c r="U103" s="271">
        <f>IF('Parade Entries'!$G103="Marching Band",'Parade Entries'!X103,0)</f>
        <v>0</v>
      </c>
      <c r="V103" s="271">
        <f>IF('Parade Entries'!$G103="Marching Band",'Parade Entries'!V103,0)</f>
        <v>0</v>
      </c>
      <c r="W103" s="272">
        <f>IF('Parade Entries'!$G103="Marching Band",'Parade Entries'!Y103,0)</f>
        <v>0</v>
      </c>
      <c r="X103" s="271">
        <f>IF('Parade Entries'!$G103="Marching Band",'Parade Entries'!Z103,0)</f>
        <v>0</v>
      </c>
      <c r="Y103" s="272">
        <f>IF('Parade Entries'!$G103="Marching Band",'Parade Entries'!AA103,0)</f>
        <v>0</v>
      </c>
      <c r="Z103" s="271">
        <f>IF('Parade Entries'!$G103="Marching Band",'Parade Entries'!AB103,0)</f>
        <v>0</v>
      </c>
      <c r="AA103" s="272">
        <f>IF('Parade Entries'!$G103="Marching Band",'Parade Entries'!AC103,0)</f>
        <v>0</v>
      </c>
      <c r="AB103" s="156">
        <f>IF('Parade Entries'!$G103="Marching Band",'Parade Entries'!AD103,0)</f>
        <v>0</v>
      </c>
      <c r="AC103" s="156">
        <f>IF('Parade Entries'!$G103="Marching Band",'Parade Entries'!AE103,0)</f>
        <v>0</v>
      </c>
      <c r="AD103" s="156">
        <f>IF('Parade Entries'!$G103="Marching Band",'Parade Entries'!AF103,0)</f>
        <v>0</v>
      </c>
    </row>
    <row r="104" spans="2:30" ht="18" x14ac:dyDescent="0.25">
      <c r="B104" s="156">
        <f>IF('Parade Entries'!$G104="Marching Band",'Parade Entries'!B104,0)</f>
        <v>0</v>
      </c>
      <c r="C104" s="233">
        <f>IF('Parade Entries'!$G104="Marching Band",'Parade Entries'!E104,0)</f>
        <v>0</v>
      </c>
      <c r="D104" s="269">
        <f>IF('Parade Entries'!$G104="Marching Band",'Parade Entries'!F104,0)</f>
        <v>0</v>
      </c>
      <c r="E104" s="156">
        <f>IF('Parade Entries'!$G104="Marching Band",'Parade Entries'!G104,0)</f>
        <v>0</v>
      </c>
      <c r="F104" s="156">
        <f>IF('Parade Entries'!$G104="Marching Band",'Parade Entries'!H104,0)</f>
        <v>0</v>
      </c>
      <c r="G104" s="156">
        <f>IF('Parade Entries'!$G104="Marching Band",'Parade Entries'!I104,0)</f>
        <v>0</v>
      </c>
      <c r="H104" s="156">
        <f>IF('Parade Entries'!$G104="Marching Band",'Parade Entries'!J104,0)</f>
        <v>0</v>
      </c>
      <c r="I104" s="268">
        <f>IF('Parade Entries'!$G104="Marching Band",'Parade Entries'!K104,0)</f>
        <v>0</v>
      </c>
      <c r="J104" s="156">
        <f>IF('Parade Entries'!$G104="Marching Band",'Parade Entries'!L104,0)</f>
        <v>0</v>
      </c>
      <c r="K104" s="156">
        <f>IF('Parade Entries'!$G104="Marching Band",'Parade Entries'!M104,0)</f>
        <v>0</v>
      </c>
      <c r="L104" s="156">
        <f>IF('Parade Entries'!$G104="Marching Band",'Parade Entries'!N104,0)</f>
        <v>0</v>
      </c>
      <c r="M104" s="156">
        <f>IF('Parade Entries'!$G104="Marching Band",'Parade Entries'!O104,0)</f>
        <v>0</v>
      </c>
      <c r="N104" s="156">
        <f>IF('Parade Entries'!$G104="Marching Band",'Parade Entries'!P104,0)</f>
        <v>0</v>
      </c>
      <c r="O104" s="156">
        <f>IF('Parade Entries'!$G104="Marching Band",'Parade Entries'!Q104,0)</f>
        <v>0</v>
      </c>
      <c r="P104" s="156">
        <f>IF('Parade Entries'!$G104="Marching Band",'Parade Entries'!R104,0)</f>
        <v>0</v>
      </c>
      <c r="Q104" s="156">
        <f>IF('Parade Entries'!$G104="Marching Band",'Parade Entries'!S104,0)</f>
        <v>0</v>
      </c>
      <c r="R104" s="156">
        <f>IF('Parade Entries'!$G104="Marching Band",'Parade Entries'!T104,0)</f>
        <v>0</v>
      </c>
      <c r="S104" s="271">
        <f>IF('Parade Entries'!$G104="Marching Band",'Parade Entries'!U104,0)</f>
        <v>0</v>
      </c>
      <c r="T104" s="271">
        <f>IF('Parade Entries'!$G104="Marching Band",'Parade Entries'!W104,0)</f>
        <v>0</v>
      </c>
      <c r="U104" s="271">
        <f>IF('Parade Entries'!$G104="Marching Band",'Parade Entries'!X104,0)</f>
        <v>0</v>
      </c>
      <c r="V104" s="271">
        <f>IF('Parade Entries'!$G104="Marching Band",'Parade Entries'!V104,0)</f>
        <v>0</v>
      </c>
      <c r="W104" s="272">
        <f>IF('Parade Entries'!$G104="Marching Band",'Parade Entries'!Y104,0)</f>
        <v>0</v>
      </c>
      <c r="X104" s="271">
        <f>IF('Parade Entries'!$G104="Marching Band",'Parade Entries'!Z104,0)</f>
        <v>0</v>
      </c>
      <c r="Y104" s="272">
        <f>IF('Parade Entries'!$G104="Marching Band",'Parade Entries'!AA104,0)</f>
        <v>0</v>
      </c>
      <c r="Z104" s="271">
        <f>IF('Parade Entries'!$G104="Marching Band",'Parade Entries'!AB104,0)</f>
        <v>0</v>
      </c>
      <c r="AA104" s="272">
        <f>IF('Parade Entries'!$G104="Marching Band",'Parade Entries'!AC104,0)</f>
        <v>0</v>
      </c>
      <c r="AB104" s="156">
        <f>IF('Parade Entries'!$G104="Marching Band",'Parade Entries'!AD104,0)</f>
        <v>0</v>
      </c>
      <c r="AC104" s="156">
        <f>IF('Parade Entries'!$G104="Marching Band",'Parade Entries'!AE104,0)</f>
        <v>0</v>
      </c>
      <c r="AD104" s="156">
        <f>IF('Parade Entries'!$G104="Marching Band",'Parade Entries'!AF104,0)</f>
        <v>0</v>
      </c>
    </row>
    <row r="105" spans="2:30" ht="18" x14ac:dyDescent="0.25">
      <c r="B105" s="156">
        <f>IF('Parade Entries'!$G105="Marching Band",'Parade Entries'!B105,0)</f>
        <v>0</v>
      </c>
      <c r="C105" s="233">
        <f>IF('Parade Entries'!$G105="Marching Band",'Parade Entries'!E105,0)</f>
        <v>0</v>
      </c>
      <c r="D105" s="269">
        <f>IF('Parade Entries'!$G105="Marching Band",'Parade Entries'!F105,0)</f>
        <v>0</v>
      </c>
      <c r="E105" s="156">
        <f>IF('Parade Entries'!$G105="Marching Band",'Parade Entries'!G105,0)</f>
        <v>0</v>
      </c>
      <c r="F105" s="156">
        <f>IF('Parade Entries'!$G105="Marching Band",'Parade Entries'!H105,0)</f>
        <v>0</v>
      </c>
      <c r="G105" s="156">
        <f>IF('Parade Entries'!$G105="Marching Band",'Parade Entries'!I105,0)</f>
        <v>0</v>
      </c>
      <c r="H105" s="156">
        <f>IF('Parade Entries'!$G105="Marching Band",'Parade Entries'!J105,0)</f>
        <v>0</v>
      </c>
      <c r="I105" s="268">
        <f>IF('Parade Entries'!$G105="Marching Band",'Parade Entries'!K105,0)</f>
        <v>0</v>
      </c>
      <c r="J105" s="156">
        <f>IF('Parade Entries'!$G105="Marching Band",'Parade Entries'!L105,0)</f>
        <v>0</v>
      </c>
      <c r="K105" s="156">
        <f>IF('Parade Entries'!$G105="Marching Band",'Parade Entries'!M105,0)</f>
        <v>0</v>
      </c>
      <c r="L105" s="156">
        <f>IF('Parade Entries'!$G105="Marching Band",'Parade Entries'!N105,0)</f>
        <v>0</v>
      </c>
      <c r="M105" s="156">
        <f>IF('Parade Entries'!$G105="Marching Band",'Parade Entries'!O105,0)</f>
        <v>0</v>
      </c>
      <c r="N105" s="156">
        <f>IF('Parade Entries'!$G105="Marching Band",'Parade Entries'!P105,0)</f>
        <v>0</v>
      </c>
      <c r="O105" s="156">
        <f>IF('Parade Entries'!$G105="Marching Band",'Parade Entries'!Q105,0)</f>
        <v>0</v>
      </c>
      <c r="P105" s="156">
        <f>IF('Parade Entries'!$G105="Marching Band",'Parade Entries'!R105,0)</f>
        <v>0</v>
      </c>
      <c r="Q105" s="156">
        <f>IF('Parade Entries'!$G105="Marching Band",'Parade Entries'!S105,0)</f>
        <v>0</v>
      </c>
      <c r="R105" s="156">
        <f>IF('Parade Entries'!$G105="Marching Band",'Parade Entries'!T105,0)</f>
        <v>0</v>
      </c>
      <c r="S105" s="271">
        <f>IF('Parade Entries'!$G105="Marching Band",'Parade Entries'!U105,0)</f>
        <v>0</v>
      </c>
      <c r="T105" s="271">
        <f>IF('Parade Entries'!$G105="Marching Band",'Parade Entries'!W105,0)</f>
        <v>0</v>
      </c>
      <c r="U105" s="271">
        <f>IF('Parade Entries'!$G105="Marching Band",'Parade Entries'!X105,0)</f>
        <v>0</v>
      </c>
      <c r="V105" s="271">
        <f>IF('Parade Entries'!$G105="Marching Band",'Parade Entries'!V105,0)</f>
        <v>0</v>
      </c>
      <c r="W105" s="272">
        <f>IF('Parade Entries'!$G105="Marching Band",'Parade Entries'!Y105,0)</f>
        <v>0</v>
      </c>
      <c r="X105" s="271">
        <f>IF('Parade Entries'!$G105="Marching Band",'Parade Entries'!Z105,0)</f>
        <v>0</v>
      </c>
      <c r="Y105" s="272">
        <f>IF('Parade Entries'!$G105="Marching Band",'Parade Entries'!AA105,0)</f>
        <v>0</v>
      </c>
      <c r="Z105" s="271">
        <f>IF('Parade Entries'!$G105="Marching Band",'Parade Entries'!AB105,0)</f>
        <v>0</v>
      </c>
      <c r="AA105" s="272">
        <f>IF('Parade Entries'!$G105="Marching Band",'Parade Entries'!AC105,0)</f>
        <v>0</v>
      </c>
      <c r="AB105" s="156">
        <f>IF('Parade Entries'!$G105="Marching Band",'Parade Entries'!AD105,0)</f>
        <v>0</v>
      </c>
      <c r="AC105" s="156">
        <f>IF('Parade Entries'!$G105="Marching Band",'Parade Entries'!AE105,0)</f>
        <v>0</v>
      </c>
      <c r="AD105" s="156">
        <f>IF('Parade Entries'!$G105="Marching Band",'Parade Entries'!AF105,0)</f>
        <v>0</v>
      </c>
    </row>
    <row r="106" spans="2:30" ht="18" x14ac:dyDescent="0.25">
      <c r="B106" s="156">
        <f>IF('Parade Entries'!$G106="Marching Band",'Parade Entries'!B106,0)</f>
        <v>0</v>
      </c>
      <c r="C106" s="233">
        <f>IF('Parade Entries'!$G106="Marching Band",'Parade Entries'!E106,0)</f>
        <v>0</v>
      </c>
      <c r="D106" s="269">
        <f>IF('Parade Entries'!$G106="Marching Band",'Parade Entries'!F106,0)</f>
        <v>0</v>
      </c>
      <c r="E106" s="156">
        <f>IF('Parade Entries'!$G106="Marching Band",'Parade Entries'!G106,0)</f>
        <v>0</v>
      </c>
      <c r="F106" s="156">
        <f>IF('Parade Entries'!$G106="Marching Band",'Parade Entries'!H106,0)</f>
        <v>0</v>
      </c>
      <c r="G106" s="156">
        <f>IF('Parade Entries'!$G106="Marching Band",'Parade Entries'!I106,0)</f>
        <v>0</v>
      </c>
      <c r="H106" s="156">
        <f>IF('Parade Entries'!$G106="Marching Band",'Parade Entries'!J106,0)</f>
        <v>0</v>
      </c>
      <c r="I106" s="268">
        <f>IF('Parade Entries'!$G106="Marching Band",'Parade Entries'!K106,0)</f>
        <v>0</v>
      </c>
      <c r="J106" s="156">
        <f>IF('Parade Entries'!$G106="Marching Band",'Parade Entries'!L106,0)</f>
        <v>0</v>
      </c>
      <c r="K106" s="156">
        <f>IF('Parade Entries'!$G106="Marching Band",'Parade Entries'!M106,0)</f>
        <v>0</v>
      </c>
      <c r="L106" s="156">
        <f>IF('Parade Entries'!$G106="Marching Band",'Parade Entries'!N106,0)</f>
        <v>0</v>
      </c>
      <c r="M106" s="156">
        <f>IF('Parade Entries'!$G106="Marching Band",'Parade Entries'!O106,0)</f>
        <v>0</v>
      </c>
      <c r="N106" s="156">
        <f>IF('Parade Entries'!$G106="Marching Band",'Parade Entries'!P106,0)</f>
        <v>0</v>
      </c>
      <c r="O106" s="156">
        <f>IF('Parade Entries'!$G106="Marching Band",'Parade Entries'!Q106,0)</f>
        <v>0</v>
      </c>
      <c r="P106" s="156">
        <f>IF('Parade Entries'!$G106="Marching Band",'Parade Entries'!R106,0)</f>
        <v>0</v>
      </c>
      <c r="Q106" s="156">
        <f>IF('Parade Entries'!$G106="Marching Band",'Parade Entries'!S106,0)</f>
        <v>0</v>
      </c>
      <c r="R106" s="156">
        <f>IF('Parade Entries'!$G106="Marching Band",'Parade Entries'!T106,0)</f>
        <v>0</v>
      </c>
      <c r="S106" s="271">
        <f>IF('Parade Entries'!$G106="Marching Band",'Parade Entries'!U106,0)</f>
        <v>0</v>
      </c>
      <c r="T106" s="271">
        <f>IF('Parade Entries'!$G106="Marching Band",'Parade Entries'!W106,0)</f>
        <v>0</v>
      </c>
      <c r="U106" s="271">
        <f>IF('Parade Entries'!$G106="Marching Band",'Parade Entries'!X106,0)</f>
        <v>0</v>
      </c>
      <c r="V106" s="271">
        <f>IF('Parade Entries'!$G106="Marching Band",'Parade Entries'!V106,0)</f>
        <v>0</v>
      </c>
      <c r="W106" s="272">
        <f>IF('Parade Entries'!$G106="Marching Band",'Parade Entries'!Y106,0)</f>
        <v>0</v>
      </c>
      <c r="X106" s="271">
        <f>IF('Parade Entries'!$G106="Marching Band",'Parade Entries'!Z106,0)</f>
        <v>0</v>
      </c>
      <c r="Y106" s="272">
        <f>IF('Parade Entries'!$G106="Marching Band",'Parade Entries'!AA106,0)</f>
        <v>0</v>
      </c>
      <c r="Z106" s="271">
        <f>IF('Parade Entries'!$G106="Marching Band",'Parade Entries'!AB106,0)</f>
        <v>0</v>
      </c>
      <c r="AA106" s="272">
        <f>IF('Parade Entries'!$G106="Marching Band",'Parade Entries'!AC106,0)</f>
        <v>0</v>
      </c>
      <c r="AB106" s="156">
        <f>IF('Parade Entries'!$G106="Marching Band",'Parade Entries'!AD106,0)</f>
        <v>0</v>
      </c>
      <c r="AC106" s="156">
        <f>IF('Parade Entries'!$G106="Marching Band",'Parade Entries'!AE106,0)</f>
        <v>0</v>
      </c>
      <c r="AD106" s="156">
        <f>IF('Parade Entries'!$G106="Marching Band",'Parade Entries'!AF106,0)</f>
        <v>0</v>
      </c>
    </row>
    <row r="107" spans="2:30" ht="18" x14ac:dyDescent="0.25">
      <c r="B107" s="156">
        <f>IF('Parade Entries'!$G107="Marching Band",'Parade Entries'!B107,0)</f>
        <v>0</v>
      </c>
      <c r="C107" s="233">
        <f>IF('Parade Entries'!$G107="Marching Band",'Parade Entries'!E107,0)</f>
        <v>0</v>
      </c>
      <c r="D107" s="269">
        <f>IF('Parade Entries'!$G107="Marching Band",'Parade Entries'!F107,0)</f>
        <v>0</v>
      </c>
      <c r="E107" s="156">
        <f>IF('Parade Entries'!$G107="Marching Band",'Parade Entries'!G107,0)</f>
        <v>0</v>
      </c>
      <c r="F107" s="156">
        <f>IF('Parade Entries'!$G107="Marching Band",'Parade Entries'!H107,0)</f>
        <v>0</v>
      </c>
      <c r="G107" s="156">
        <f>IF('Parade Entries'!$G107="Marching Band",'Parade Entries'!I107,0)</f>
        <v>0</v>
      </c>
      <c r="H107" s="156">
        <f>IF('Parade Entries'!$G107="Marching Band",'Parade Entries'!J107,0)</f>
        <v>0</v>
      </c>
      <c r="I107" s="268">
        <f>IF('Parade Entries'!$G107="Marching Band",'Parade Entries'!K107,0)</f>
        <v>0</v>
      </c>
      <c r="J107" s="156">
        <f>IF('Parade Entries'!$G107="Marching Band",'Parade Entries'!L107,0)</f>
        <v>0</v>
      </c>
      <c r="K107" s="156">
        <f>IF('Parade Entries'!$G107="Marching Band",'Parade Entries'!M107,0)</f>
        <v>0</v>
      </c>
      <c r="L107" s="156">
        <f>IF('Parade Entries'!$G107="Marching Band",'Parade Entries'!N107,0)</f>
        <v>0</v>
      </c>
      <c r="M107" s="156">
        <f>IF('Parade Entries'!$G107="Marching Band",'Parade Entries'!O107,0)</f>
        <v>0</v>
      </c>
      <c r="N107" s="156">
        <f>IF('Parade Entries'!$G107="Marching Band",'Parade Entries'!P107,0)</f>
        <v>0</v>
      </c>
      <c r="O107" s="156">
        <f>IF('Parade Entries'!$G107="Marching Band",'Parade Entries'!Q107,0)</f>
        <v>0</v>
      </c>
      <c r="P107" s="156">
        <f>IF('Parade Entries'!$G107="Marching Band",'Parade Entries'!R107,0)</f>
        <v>0</v>
      </c>
      <c r="Q107" s="156">
        <f>IF('Parade Entries'!$G107="Marching Band",'Parade Entries'!S107,0)</f>
        <v>0</v>
      </c>
      <c r="R107" s="156">
        <f>IF('Parade Entries'!$G107="Marching Band",'Parade Entries'!T107,0)</f>
        <v>0</v>
      </c>
      <c r="S107" s="271">
        <f>IF('Parade Entries'!$G107="Marching Band",'Parade Entries'!U107,0)</f>
        <v>0</v>
      </c>
      <c r="T107" s="271">
        <f>IF('Parade Entries'!$G107="Marching Band",'Parade Entries'!W107,0)</f>
        <v>0</v>
      </c>
      <c r="U107" s="271">
        <f>IF('Parade Entries'!$G107="Marching Band",'Parade Entries'!X107,0)</f>
        <v>0</v>
      </c>
      <c r="V107" s="271">
        <f>IF('Parade Entries'!$G107="Marching Band",'Parade Entries'!V107,0)</f>
        <v>0</v>
      </c>
      <c r="W107" s="272">
        <f>IF('Parade Entries'!$G107="Marching Band",'Parade Entries'!Y107,0)</f>
        <v>0</v>
      </c>
      <c r="X107" s="271">
        <f>IF('Parade Entries'!$G107="Marching Band",'Parade Entries'!Z107,0)</f>
        <v>0</v>
      </c>
      <c r="Y107" s="272">
        <f>IF('Parade Entries'!$G107="Marching Band",'Parade Entries'!AA107,0)</f>
        <v>0</v>
      </c>
      <c r="Z107" s="271">
        <f>IF('Parade Entries'!$G107="Marching Band",'Parade Entries'!AB107,0)</f>
        <v>0</v>
      </c>
      <c r="AA107" s="272">
        <f>IF('Parade Entries'!$G107="Marching Band",'Parade Entries'!AC107,0)</f>
        <v>0</v>
      </c>
      <c r="AB107" s="156">
        <f>IF('Parade Entries'!$G107="Marching Band",'Parade Entries'!AD107,0)</f>
        <v>0</v>
      </c>
      <c r="AC107" s="156">
        <f>IF('Parade Entries'!$G107="Marching Band",'Parade Entries'!AE107,0)</f>
        <v>0</v>
      </c>
      <c r="AD107" s="156">
        <f>IF('Parade Entries'!$G107="Marching Band",'Parade Entries'!AF107,0)</f>
        <v>0</v>
      </c>
    </row>
    <row r="108" spans="2:30" ht="18" x14ac:dyDescent="0.25">
      <c r="B108" s="156">
        <f>IF('Parade Entries'!$G108="Marching Band",'Parade Entries'!B108,0)</f>
        <v>0</v>
      </c>
      <c r="C108" s="233">
        <f>IF('Parade Entries'!$G108="Marching Band",'Parade Entries'!E108,0)</f>
        <v>0</v>
      </c>
      <c r="D108" s="269">
        <f>IF('Parade Entries'!$G108="Marching Band",'Parade Entries'!F108,0)</f>
        <v>0</v>
      </c>
      <c r="E108" s="156">
        <f>IF('Parade Entries'!$G108="Marching Band",'Parade Entries'!G108,0)</f>
        <v>0</v>
      </c>
      <c r="F108" s="156">
        <f>IF('Parade Entries'!$G108="Marching Band",'Parade Entries'!H108,0)</f>
        <v>0</v>
      </c>
      <c r="G108" s="156">
        <f>IF('Parade Entries'!$G108="Marching Band",'Parade Entries'!I108,0)</f>
        <v>0</v>
      </c>
      <c r="H108" s="156">
        <f>IF('Parade Entries'!$G108="Marching Band",'Parade Entries'!J108,0)</f>
        <v>0</v>
      </c>
      <c r="I108" s="268">
        <f>IF('Parade Entries'!$G108="Marching Band",'Parade Entries'!K108,0)</f>
        <v>0</v>
      </c>
      <c r="J108" s="156">
        <f>IF('Parade Entries'!$G108="Marching Band",'Parade Entries'!L108,0)</f>
        <v>0</v>
      </c>
      <c r="K108" s="156">
        <f>IF('Parade Entries'!$G108="Marching Band",'Parade Entries'!M108,0)</f>
        <v>0</v>
      </c>
      <c r="L108" s="156">
        <f>IF('Parade Entries'!$G108="Marching Band",'Parade Entries'!N108,0)</f>
        <v>0</v>
      </c>
      <c r="M108" s="156">
        <f>IF('Parade Entries'!$G108="Marching Band",'Parade Entries'!O108,0)</f>
        <v>0</v>
      </c>
      <c r="N108" s="156">
        <f>IF('Parade Entries'!$G108="Marching Band",'Parade Entries'!P108,0)</f>
        <v>0</v>
      </c>
      <c r="O108" s="156">
        <f>IF('Parade Entries'!$G108="Marching Band",'Parade Entries'!Q108,0)</f>
        <v>0</v>
      </c>
      <c r="P108" s="156">
        <f>IF('Parade Entries'!$G108="Marching Band",'Parade Entries'!R108,0)</f>
        <v>0</v>
      </c>
      <c r="Q108" s="156">
        <f>IF('Parade Entries'!$G108="Marching Band",'Parade Entries'!S108,0)</f>
        <v>0</v>
      </c>
      <c r="R108" s="156">
        <f>IF('Parade Entries'!$G108="Marching Band",'Parade Entries'!T108,0)</f>
        <v>0</v>
      </c>
      <c r="S108" s="271">
        <f>IF('Parade Entries'!$G108="Marching Band",'Parade Entries'!U108,0)</f>
        <v>0</v>
      </c>
      <c r="T108" s="271">
        <f>IF('Parade Entries'!$G108="Marching Band",'Parade Entries'!W108,0)</f>
        <v>0</v>
      </c>
      <c r="U108" s="271">
        <f>IF('Parade Entries'!$G108="Marching Band",'Parade Entries'!X108,0)</f>
        <v>0</v>
      </c>
      <c r="V108" s="271">
        <f>IF('Parade Entries'!$G108="Marching Band",'Parade Entries'!V108,0)</f>
        <v>0</v>
      </c>
      <c r="W108" s="272">
        <f>IF('Parade Entries'!$G108="Marching Band",'Parade Entries'!Y108,0)</f>
        <v>0</v>
      </c>
      <c r="X108" s="271">
        <f>IF('Parade Entries'!$G108="Marching Band",'Parade Entries'!Z108,0)</f>
        <v>0</v>
      </c>
      <c r="Y108" s="272">
        <f>IF('Parade Entries'!$G108="Marching Band",'Parade Entries'!AA108,0)</f>
        <v>0</v>
      </c>
      <c r="Z108" s="271">
        <f>IF('Parade Entries'!$G108="Marching Band",'Parade Entries'!AB108,0)</f>
        <v>0</v>
      </c>
      <c r="AA108" s="272">
        <f>IF('Parade Entries'!$G108="Marching Band",'Parade Entries'!AC108,0)</f>
        <v>0</v>
      </c>
      <c r="AB108" s="156">
        <f>IF('Parade Entries'!$G108="Marching Band",'Parade Entries'!AD108,0)</f>
        <v>0</v>
      </c>
      <c r="AC108" s="156">
        <f>IF('Parade Entries'!$G108="Marching Band",'Parade Entries'!AE108,0)</f>
        <v>0</v>
      </c>
      <c r="AD108" s="156">
        <f>IF('Parade Entries'!$G108="Marching Band",'Parade Entries'!AF108,0)</f>
        <v>0</v>
      </c>
    </row>
    <row r="109" spans="2:30" ht="18" x14ac:dyDescent="0.25">
      <c r="B109" s="156">
        <f>IF('Parade Entries'!$G109="Marching Band",'Parade Entries'!B109,0)</f>
        <v>0</v>
      </c>
      <c r="C109" s="233">
        <f>IF('Parade Entries'!$G109="Marching Band",'Parade Entries'!E109,0)</f>
        <v>0</v>
      </c>
      <c r="D109" s="269">
        <f>IF('Parade Entries'!$G109="Marching Band",'Parade Entries'!F109,0)</f>
        <v>0</v>
      </c>
      <c r="E109" s="156">
        <f>IF('Parade Entries'!$G109="Marching Band",'Parade Entries'!G109,0)</f>
        <v>0</v>
      </c>
      <c r="F109" s="156">
        <f>IF('Parade Entries'!$G109="Marching Band",'Parade Entries'!H109,0)</f>
        <v>0</v>
      </c>
      <c r="G109" s="156">
        <f>IF('Parade Entries'!$G109="Marching Band",'Parade Entries'!I109,0)</f>
        <v>0</v>
      </c>
      <c r="H109" s="156">
        <f>IF('Parade Entries'!$G109="Marching Band",'Parade Entries'!J109,0)</f>
        <v>0</v>
      </c>
      <c r="I109" s="268">
        <f>IF('Parade Entries'!$G109="Marching Band",'Parade Entries'!K109,0)</f>
        <v>0</v>
      </c>
      <c r="J109" s="156">
        <f>IF('Parade Entries'!$G109="Marching Band",'Parade Entries'!L109,0)</f>
        <v>0</v>
      </c>
      <c r="K109" s="156">
        <f>IF('Parade Entries'!$G109="Marching Band",'Parade Entries'!M109,0)</f>
        <v>0</v>
      </c>
      <c r="L109" s="156">
        <f>IF('Parade Entries'!$G109="Marching Band",'Parade Entries'!N109,0)</f>
        <v>0</v>
      </c>
      <c r="M109" s="156">
        <f>IF('Parade Entries'!$G109="Marching Band",'Parade Entries'!O109,0)</f>
        <v>0</v>
      </c>
      <c r="N109" s="156">
        <f>IF('Parade Entries'!$G109="Marching Band",'Parade Entries'!P109,0)</f>
        <v>0</v>
      </c>
      <c r="O109" s="156">
        <f>IF('Parade Entries'!$G109="Marching Band",'Parade Entries'!Q109,0)</f>
        <v>0</v>
      </c>
      <c r="P109" s="156">
        <f>IF('Parade Entries'!$G109="Marching Band",'Parade Entries'!R109,0)</f>
        <v>0</v>
      </c>
      <c r="Q109" s="156">
        <f>IF('Parade Entries'!$G109="Marching Band",'Parade Entries'!S109,0)</f>
        <v>0</v>
      </c>
      <c r="R109" s="156">
        <f>IF('Parade Entries'!$G109="Marching Band",'Parade Entries'!T109,0)</f>
        <v>0</v>
      </c>
      <c r="S109" s="271">
        <f>IF('Parade Entries'!$G109="Marching Band",'Parade Entries'!U109,0)</f>
        <v>0</v>
      </c>
      <c r="T109" s="271">
        <f>IF('Parade Entries'!$G109="Marching Band",'Parade Entries'!W109,0)</f>
        <v>0</v>
      </c>
      <c r="U109" s="271">
        <f>IF('Parade Entries'!$G109="Marching Band",'Parade Entries'!X109,0)</f>
        <v>0</v>
      </c>
      <c r="V109" s="271">
        <f>IF('Parade Entries'!$G109="Marching Band",'Parade Entries'!V109,0)</f>
        <v>0</v>
      </c>
      <c r="W109" s="272">
        <f>IF('Parade Entries'!$G109="Marching Band",'Parade Entries'!Y109,0)</f>
        <v>0</v>
      </c>
      <c r="X109" s="271">
        <f>IF('Parade Entries'!$G109="Marching Band",'Parade Entries'!Z109,0)</f>
        <v>0</v>
      </c>
      <c r="Y109" s="272">
        <f>IF('Parade Entries'!$G109="Marching Band",'Parade Entries'!AA109,0)</f>
        <v>0</v>
      </c>
      <c r="Z109" s="271">
        <f>IF('Parade Entries'!$G109="Marching Band",'Parade Entries'!AB109,0)</f>
        <v>0</v>
      </c>
      <c r="AA109" s="272">
        <f>IF('Parade Entries'!$G109="Marching Band",'Parade Entries'!AC109,0)</f>
        <v>0</v>
      </c>
      <c r="AB109" s="156">
        <f>IF('Parade Entries'!$G109="Marching Band",'Parade Entries'!AD109,0)</f>
        <v>0</v>
      </c>
      <c r="AC109" s="156">
        <f>IF('Parade Entries'!$G109="Marching Band",'Parade Entries'!AE109,0)</f>
        <v>0</v>
      </c>
      <c r="AD109" s="156">
        <f>IF('Parade Entries'!$G109="Marching Band",'Parade Entries'!AF109,0)</f>
        <v>0</v>
      </c>
    </row>
    <row r="110" spans="2:30" ht="18" x14ac:dyDescent="0.25">
      <c r="B110" s="156">
        <f>IF('Parade Entries'!$G110="Marching Band",'Parade Entries'!B110,0)</f>
        <v>0</v>
      </c>
      <c r="C110" s="233">
        <f>IF('Parade Entries'!$G110="Marching Band",'Parade Entries'!E110,0)</f>
        <v>0</v>
      </c>
      <c r="D110" s="269">
        <f>IF('Parade Entries'!$G110="Marching Band",'Parade Entries'!F110,0)</f>
        <v>0</v>
      </c>
      <c r="E110" s="156">
        <f>IF('Parade Entries'!$G110="Marching Band",'Parade Entries'!G110,0)</f>
        <v>0</v>
      </c>
      <c r="F110" s="156">
        <f>IF('Parade Entries'!$G110="Marching Band",'Parade Entries'!H110,0)</f>
        <v>0</v>
      </c>
      <c r="G110" s="156">
        <f>IF('Parade Entries'!$G110="Marching Band",'Parade Entries'!I110,0)</f>
        <v>0</v>
      </c>
      <c r="H110" s="156">
        <f>IF('Parade Entries'!$G110="Marching Band",'Parade Entries'!J110,0)</f>
        <v>0</v>
      </c>
      <c r="I110" s="268">
        <f>IF('Parade Entries'!$G110="Marching Band",'Parade Entries'!K110,0)</f>
        <v>0</v>
      </c>
      <c r="J110" s="156">
        <f>IF('Parade Entries'!$G110="Marching Band",'Parade Entries'!L110,0)</f>
        <v>0</v>
      </c>
      <c r="K110" s="156">
        <f>IF('Parade Entries'!$G110="Marching Band",'Parade Entries'!M110,0)</f>
        <v>0</v>
      </c>
      <c r="L110" s="156">
        <f>IF('Parade Entries'!$G110="Marching Band",'Parade Entries'!N110,0)</f>
        <v>0</v>
      </c>
      <c r="M110" s="156">
        <f>IF('Parade Entries'!$G110="Marching Band",'Parade Entries'!O110,0)</f>
        <v>0</v>
      </c>
      <c r="N110" s="156">
        <f>IF('Parade Entries'!$G110="Marching Band",'Parade Entries'!P110,0)</f>
        <v>0</v>
      </c>
      <c r="O110" s="156">
        <f>IF('Parade Entries'!$G110="Marching Band",'Parade Entries'!Q110,0)</f>
        <v>0</v>
      </c>
      <c r="P110" s="156">
        <f>IF('Parade Entries'!$G110="Marching Band",'Parade Entries'!R110,0)</f>
        <v>0</v>
      </c>
      <c r="Q110" s="156">
        <f>IF('Parade Entries'!$G110="Marching Band",'Parade Entries'!S110,0)</f>
        <v>0</v>
      </c>
      <c r="R110" s="156">
        <f>IF('Parade Entries'!$G110="Marching Band",'Parade Entries'!T110,0)</f>
        <v>0</v>
      </c>
      <c r="S110" s="271">
        <f>IF('Parade Entries'!$G110="Marching Band",'Parade Entries'!U110,0)</f>
        <v>0</v>
      </c>
      <c r="T110" s="271">
        <f>IF('Parade Entries'!$G110="Marching Band",'Parade Entries'!W110,0)</f>
        <v>0</v>
      </c>
      <c r="U110" s="271">
        <f>IF('Parade Entries'!$G110="Marching Band",'Parade Entries'!X110,0)</f>
        <v>0</v>
      </c>
      <c r="V110" s="271">
        <f>IF('Parade Entries'!$G110="Marching Band",'Parade Entries'!V110,0)</f>
        <v>0</v>
      </c>
      <c r="W110" s="272">
        <f>IF('Parade Entries'!$G110="Marching Band",'Parade Entries'!Y110,0)</f>
        <v>0</v>
      </c>
      <c r="X110" s="271">
        <f>IF('Parade Entries'!$G110="Marching Band",'Parade Entries'!Z110,0)</f>
        <v>0</v>
      </c>
      <c r="Y110" s="272">
        <f>IF('Parade Entries'!$G110="Marching Band",'Parade Entries'!AA110,0)</f>
        <v>0</v>
      </c>
      <c r="Z110" s="271">
        <f>IF('Parade Entries'!$G110="Marching Band",'Parade Entries'!AB110,0)</f>
        <v>0</v>
      </c>
      <c r="AA110" s="272">
        <f>IF('Parade Entries'!$G110="Marching Band",'Parade Entries'!AC110,0)</f>
        <v>0</v>
      </c>
      <c r="AB110" s="156">
        <f>IF('Parade Entries'!$G110="Marching Band",'Parade Entries'!AD110,0)</f>
        <v>0</v>
      </c>
      <c r="AC110" s="156">
        <f>IF('Parade Entries'!$G110="Marching Band",'Parade Entries'!AE110,0)</f>
        <v>0</v>
      </c>
      <c r="AD110" s="156">
        <f>IF('Parade Entries'!$G110="Marching Band",'Parade Entries'!AF110,0)</f>
        <v>0</v>
      </c>
    </row>
    <row r="111" spans="2:30" ht="18" x14ac:dyDescent="0.25">
      <c r="B111" s="156" t="str">
        <f>IF('Parade Entries'!$G111="Marching Band",'Parade Entries'!B111,0)</f>
        <v>Lanphier High School Marching Band</v>
      </c>
      <c r="C111" s="233">
        <f>IF('Parade Entries'!$G111="Marching Band",'Parade Entries'!E111,0)</f>
        <v>46080</v>
      </c>
      <c r="D111" s="269" t="str">
        <f>IF('Parade Entries'!$G111="Marching Band",'Parade Entries'!F111,0)</f>
        <v>STIPEND'D</v>
      </c>
      <c r="E111" s="156" t="str">
        <f>IF('Parade Entries'!$G111="Marching Band",'Parade Entries'!G111,0)</f>
        <v>Marching Band</v>
      </c>
      <c r="F111" s="156" t="str">
        <f>IF('Parade Entries'!$G111="Marching Band",'Parade Entries'!H111,0)</f>
        <v>Emerson</v>
      </c>
      <c r="G111" s="156" t="str">
        <f>IF('Parade Entries'!$G111="Marching Band",'Parade Entries'!I111,0)</f>
        <v>James</v>
      </c>
      <c r="H111" s="156" t="str">
        <f>IF('Parade Entries'!$G111="Marching Band",'Parade Entries'!J111,0)</f>
        <v>ecjames@sps186.org</v>
      </c>
      <c r="I111" s="268">
        <f>IF('Parade Entries'!$G111="Marching Band",'Parade Entries'!K111,0)</f>
        <v>2177254697</v>
      </c>
      <c r="J111" s="156" t="str">
        <f>IF('Parade Entries'!$G111="Marching Band",'Parade Entries'!L111,0)</f>
        <v>“And now presenting to you the Lanphier High School Marching Band! The Lanphier Band brings some North Side Pride to various events in the Springfield area. The Band is directed by Emerson James and conducted by this year’s Drum Major, Anne Porter. The LHS Marching Band is all fired up for St. Patrick's Day!”</v>
      </c>
      <c r="K111" s="156">
        <f>IF('Parade Entries'!$G111="Marching Band",'Parade Entries'!M111,0)</f>
        <v>36</v>
      </c>
      <c r="L111" s="156">
        <f>IF('Parade Entries'!$G111="Marching Band",'Parade Entries'!N111,0)</f>
        <v>0</v>
      </c>
      <c r="M111" s="156" t="str">
        <f>IF('Parade Entries'!$G111="Marching Band",'Parade Entries'!O111,0)</f>
        <v>No</v>
      </c>
      <c r="N111" s="156" t="str">
        <f>IF('Parade Entries'!$G111="Marching Band",'Parade Entries'!P111,0)</f>
        <v>Yes</v>
      </c>
      <c r="O111" s="156">
        <f>IF('Parade Entries'!$G111="Marching Band",'Parade Entries'!Q111,0)</f>
        <v>1</v>
      </c>
      <c r="P111" s="156">
        <f>IF('Parade Entries'!$G111="Marching Band",'Parade Entries'!R111,0)</f>
        <v>1</v>
      </c>
      <c r="Q111" s="156" t="str">
        <f>IF('Parade Entries'!$G111="Marching Band",'Parade Entries'!S111,0)</f>
        <v>Red Truck small trailer</v>
      </c>
      <c r="R111" s="156" t="str">
        <f>IF('Parade Entries'!$G111="Marching Band",'Parade Entries'!T111,0)</f>
        <v>Band N/A</v>
      </c>
      <c r="S111" s="271">
        <f>IF('Parade Entries'!$G111="Marching Band",'Parade Entries'!U111,0)</f>
        <v>0</v>
      </c>
      <c r="T111" s="271">
        <f>IF('Parade Entries'!$G111="Marching Band",'Parade Entries'!W111,0)</f>
        <v>0</v>
      </c>
      <c r="U111" s="271">
        <f>IF('Parade Entries'!$G111="Marching Band",'Parade Entries'!X111,0)</f>
        <v>0</v>
      </c>
      <c r="V111" s="271">
        <f>IF('Parade Entries'!$G111="Marching Band",'Parade Entries'!V111,0)</f>
        <v>0</v>
      </c>
      <c r="W111" s="272" t="str">
        <f>IF('Parade Entries'!$G111="Marching Band",'Parade Entries'!Y111,0)</f>
        <v/>
      </c>
      <c r="X111" s="271">
        <f>IF('Parade Entries'!$G111="Marching Band",'Parade Entries'!Z111,0)</f>
        <v>0</v>
      </c>
      <c r="Y111" s="272" t="str">
        <f>IF('Parade Entries'!$G111="Marching Band",'Parade Entries'!AA111,0)</f>
        <v/>
      </c>
      <c r="Z111" s="271" t="str">
        <f>IF('Parade Entries'!$G111="Marching Band",'Parade Entries'!AB111,0)</f>
        <v/>
      </c>
      <c r="AA111" s="272" t="str">
        <f>IF('Parade Entries'!$G111="Marching Band",'Parade Entries'!AC111,0)</f>
        <v/>
      </c>
      <c r="AB111" s="156" t="str">
        <f>IF('Parade Entries'!$G111="Marching Band",'Parade Entries'!AD111,0)</f>
        <v>Emerson James</v>
      </c>
      <c r="AC111" s="156" t="str">
        <f>IF('Parade Entries'!$G111="Marching Band",'Parade Entries'!AE111,0)</f>
        <v>New Site</v>
      </c>
      <c r="AD111" s="156">
        <f>IF('Parade Entries'!$G111="Marching Band",'Parade Entries'!AF111,0)</f>
        <v>0</v>
      </c>
    </row>
    <row r="112" spans="2:30" ht="18" x14ac:dyDescent="0.25">
      <c r="B112" s="156">
        <f>IF('Parade Entries'!$G112="Marching Band",'Parade Entries'!B112,0)</f>
        <v>0</v>
      </c>
      <c r="C112" s="233">
        <f>IF('Parade Entries'!$G112="Marching Band",'Parade Entries'!E112,0)</f>
        <v>0</v>
      </c>
      <c r="D112" s="269">
        <f>IF('Parade Entries'!$G112="Marching Band",'Parade Entries'!F112,0)</f>
        <v>0</v>
      </c>
      <c r="E112" s="156">
        <f>IF('Parade Entries'!$G112="Marching Band",'Parade Entries'!G112,0)</f>
        <v>0</v>
      </c>
      <c r="F112" s="156">
        <f>IF('Parade Entries'!$G112="Marching Band",'Parade Entries'!H112,0)</f>
        <v>0</v>
      </c>
      <c r="G112" s="156">
        <f>IF('Parade Entries'!$G112="Marching Band",'Parade Entries'!I112,0)</f>
        <v>0</v>
      </c>
      <c r="H112" s="156">
        <f>IF('Parade Entries'!$G112="Marching Band",'Parade Entries'!J112,0)</f>
        <v>0</v>
      </c>
      <c r="I112" s="268">
        <f>IF('Parade Entries'!$G112="Marching Band",'Parade Entries'!K112,0)</f>
        <v>0</v>
      </c>
      <c r="J112" s="156">
        <f>IF('Parade Entries'!$G112="Marching Band",'Parade Entries'!L112,0)</f>
        <v>0</v>
      </c>
      <c r="K112" s="156">
        <f>IF('Parade Entries'!$G112="Marching Band",'Parade Entries'!M112,0)</f>
        <v>0</v>
      </c>
      <c r="L112" s="156">
        <f>IF('Parade Entries'!$G112="Marching Band",'Parade Entries'!N112,0)</f>
        <v>0</v>
      </c>
      <c r="M112" s="156">
        <f>IF('Parade Entries'!$G112="Marching Band",'Parade Entries'!O112,0)</f>
        <v>0</v>
      </c>
      <c r="N112" s="156">
        <f>IF('Parade Entries'!$G112="Marching Band",'Parade Entries'!P112,0)</f>
        <v>0</v>
      </c>
      <c r="O112" s="156">
        <f>IF('Parade Entries'!$G112="Marching Band",'Parade Entries'!Q112,0)</f>
        <v>0</v>
      </c>
      <c r="P112" s="156">
        <f>IF('Parade Entries'!$G112="Marching Band",'Parade Entries'!R112,0)</f>
        <v>0</v>
      </c>
      <c r="Q112" s="156">
        <f>IF('Parade Entries'!$G112="Marching Band",'Parade Entries'!S112,0)</f>
        <v>0</v>
      </c>
      <c r="R112" s="156">
        <f>IF('Parade Entries'!$G112="Marching Band",'Parade Entries'!T112,0)</f>
        <v>0</v>
      </c>
      <c r="S112" s="271">
        <f>IF('Parade Entries'!$G112="Marching Band",'Parade Entries'!U112,0)</f>
        <v>0</v>
      </c>
      <c r="T112" s="271">
        <f>IF('Parade Entries'!$G112="Marching Band",'Parade Entries'!W112,0)</f>
        <v>0</v>
      </c>
      <c r="U112" s="271">
        <f>IF('Parade Entries'!$G112="Marching Band",'Parade Entries'!X112,0)</f>
        <v>0</v>
      </c>
      <c r="V112" s="271">
        <f>IF('Parade Entries'!$G112="Marching Band",'Parade Entries'!V112,0)</f>
        <v>0</v>
      </c>
      <c r="W112" s="272">
        <f>IF('Parade Entries'!$G112="Marching Band",'Parade Entries'!Y112,0)</f>
        <v>0</v>
      </c>
      <c r="X112" s="271">
        <f>IF('Parade Entries'!$G112="Marching Band",'Parade Entries'!Z112,0)</f>
        <v>0</v>
      </c>
      <c r="Y112" s="272">
        <f>IF('Parade Entries'!$G112="Marching Band",'Parade Entries'!AA112,0)</f>
        <v>0</v>
      </c>
      <c r="Z112" s="271">
        <f>IF('Parade Entries'!$G112="Marching Band",'Parade Entries'!AB112,0)</f>
        <v>0</v>
      </c>
      <c r="AA112" s="272">
        <f>IF('Parade Entries'!$G112="Marching Band",'Parade Entries'!AC112,0)</f>
        <v>0</v>
      </c>
      <c r="AB112" s="156">
        <f>IF('Parade Entries'!$G112="Marching Band",'Parade Entries'!AD112,0)</f>
        <v>0</v>
      </c>
      <c r="AC112" s="156">
        <f>IF('Parade Entries'!$G112="Marching Band",'Parade Entries'!AE112,0)</f>
        <v>0</v>
      </c>
      <c r="AD112" s="156">
        <f>IF('Parade Entries'!$G112="Marching Band",'Parade Entries'!AF112,0)</f>
        <v>0</v>
      </c>
    </row>
    <row r="113" spans="2:30" ht="18" x14ac:dyDescent="0.25">
      <c r="B113" s="156">
        <f>IF('Parade Entries'!$G113="Marching Band",'Parade Entries'!B113,0)</f>
        <v>0</v>
      </c>
      <c r="C113" s="233">
        <f>IF('Parade Entries'!$G113="Marching Band",'Parade Entries'!E113,0)</f>
        <v>0</v>
      </c>
      <c r="D113" s="269">
        <f>IF('Parade Entries'!$G113="Marching Band",'Parade Entries'!F113,0)</f>
        <v>0</v>
      </c>
      <c r="E113" s="156">
        <f>IF('Parade Entries'!$G113="Marching Band",'Parade Entries'!G113,0)</f>
        <v>0</v>
      </c>
      <c r="F113" s="156">
        <f>IF('Parade Entries'!$G113="Marching Band",'Parade Entries'!H113,0)</f>
        <v>0</v>
      </c>
      <c r="G113" s="156">
        <f>IF('Parade Entries'!$G113="Marching Band",'Parade Entries'!I113,0)</f>
        <v>0</v>
      </c>
      <c r="H113" s="156">
        <f>IF('Parade Entries'!$G113="Marching Band",'Parade Entries'!J113,0)</f>
        <v>0</v>
      </c>
      <c r="I113" s="268">
        <f>IF('Parade Entries'!$G113="Marching Band",'Parade Entries'!K113,0)</f>
        <v>0</v>
      </c>
      <c r="J113" s="156">
        <f>IF('Parade Entries'!$G113="Marching Band",'Parade Entries'!L113,0)</f>
        <v>0</v>
      </c>
      <c r="K113" s="156">
        <f>IF('Parade Entries'!$G113="Marching Band",'Parade Entries'!M113,0)</f>
        <v>0</v>
      </c>
      <c r="L113" s="156">
        <f>IF('Parade Entries'!$G113="Marching Band",'Parade Entries'!N113,0)</f>
        <v>0</v>
      </c>
      <c r="M113" s="156">
        <f>IF('Parade Entries'!$G113="Marching Band",'Parade Entries'!O113,0)</f>
        <v>0</v>
      </c>
      <c r="N113" s="156">
        <f>IF('Parade Entries'!$G113="Marching Band",'Parade Entries'!P113,0)</f>
        <v>0</v>
      </c>
      <c r="O113" s="156">
        <f>IF('Parade Entries'!$G113="Marching Band",'Parade Entries'!Q113,0)</f>
        <v>0</v>
      </c>
      <c r="P113" s="156">
        <f>IF('Parade Entries'!$G113="Marching Band",'Parade Entries'!R113,0)</f>
        <v>0</v>
      </c>
      <c r="Q113" s="156">
        <f>IF('Parade Entries'!$G113="Marching Band",'Parade Entries'!S113,0)</f>
        <v>0</v>
      </c>
      <c r="R113" s="156">
        <f>IF('Parade Entries'!$G113="Marching Band",'Parade Entries'!T113,0)</f>
        <v>0</v>
      </c>
      <c r="S113" s="271">
        <f>IF('Parade Entries'!$G113="Marching Band",'Parade Entries'!U113,0)</f>
        <v>0</v>
      </c>
      <c r="T113" s="271">
        <f>IF('Parade Entries'!$G113="Marching Band",'Parade Entries'!W113,0)</f>
        <v>0</v>
      </c>
      <c r="U113" s="271">
        <f>IF('Parade Entries'!$G113="Marching Band",'Parade Entries'!X113,0)</f>
        <v>0</v>
      </c>
      <c r="V113" s="271">
        <f>IF('Parade Entries'!$G113="Marching Band",'Parade Entries'!V113,0)</f>
        <v>0</v>
      </c>
      <c r="W113" s="272">
        <f>IF('Parade Entries'!$G113="Marching Band",'Parade Entries'!Y113,0)</f>
        <v>0</v>
      </c>
      <c r="X113" s="271">
        <f>IF('Parade Entries'!$G113="Marching Band",'Parade Entries'!Z113,0)</f>
        <v>0</v>
      </c>
      <c r="Y113" s="272">
        <f>IF('Parade Entries'!$G113="Marching Band",'Parade Entries'!AA113,0)</f>
        <v>0</v>
      </c>
      <c r="Z113" s="271">
        <f>IF('Parade Entries'!$G113="Marching Band",'Parade Entries'!AB113,0)</f>
        <v>0</v>
      </c>
      <c r="AA113" s="272">
        <f>IF('Parade Entries'!$G113="Marching Band",'Parade Entries'!AC113,0)</f>
        <v>0</v>
      </c>
      <c r="AB113" s="156">
        <f>IF('Parade Entries'!$G113="Marching Band",'Parade Entries'!AD113,0)</f>
        <v>0</v>
      </c>
      <c r="AC113" s="156">
        <f>IF('Parade Entries'!$G113="Marching Band",'Parade Entries'!AE113,0)</f>
        <v>0</v>
      </c>
      <c r="AD113" s="156">
        <f>IF('Parade Entries'!$G113="Marching Band",'Parade Entries'!AF113,0)</f>
        <v>0</v>
      </c>
    </row>
    <row r="114" spans="2:30" ht="18" x14ac:dyDescent="0.25">
      <c r="B114" s="156">
        <f>IF('Parade Entries'!$G114="Marching Band",'Parade Entries'!B114,0)</f>
        <v>0</v>
      </c>
      <c r="C114" s="233">
        <f>IF('Parade Entries'!$G114="Marching Band",'Parade Entries'!E114,0)</f>
        <v>0</v>
      </c>
      <c r="D114" s="269">
        <f>IF('Parade Entries'!$G114="Marching Band",'Parade Entries'!F114,0)</f>
        <v>0</v>
      </c>
      <c r="E114" s="156">
        <f>IF('Parade Entries'!$G114="Marching Band",'Parade Entries'!G114,0)</f>
        <v>0</v>
      </c>
      <c r="F114" s="156">
        <f>IF('Parade Entries'!$G114="Marching Band",'Parade Entries'!H114,0)</f>
        <v>0</v>
      </c>
      <c r="G114" s="156">
        <f>IF('Parade Entries'!$G114="Marching Band",'Parade Entries'!I114,0)</f>
        <v>0</v>
      </c>
      <c r="H114" s="156">
        <f>IF('Parade Entries'!$G114="Marching Band",'Parade Entries'!J114,0)</f>
        <v>0</v>
      </c>
      <c r="I114" s="268">
        <f>IF('Parade Entries'!$G114="Marching Band",'Parade Entries'!K114,0)</f>
        <v>0</v>
      </c>
      <c r="J114" s="156">
        <f>IF('Parade Entries'!$G114="Marching Band",'Parade Entries'!L114,0)</f>
        <v>0</v>
      </c>
      <c r="K114" s="156">
        <f>IF('Parade Entries'!$G114="Marching Band",'Parade Entries'!M114,0)</f>
        <v>0</v>
      </c>
      <c r="L114" s="156">
        <f>IF('Parade Entries'!$G114="Marching Band",'Parade Entries'!N114,0)</f>
        <v>0</v>
      </c>
      <c r="M114" s="156">
        <f>IF('Parade Entries'!$G114="Marching Band",'Parade Entries'!O114,0)</f>
        <v>0</v>
      </c>
      <c r="N114" s="156">
        <f>IF('Parade Entries'!$G114="Marching Band",'Parade Entries'!P114,0)</f>
        <v>0</v>
      </c>
      <c r="O114" s="156">
        <f>IF('Parade Entries'!$G114="Marching Band",'Parade Entries'!Q114,0)</f>
        <v>0</v>
      </c>
      <c r="P114" s="156">
        <f>IF('Parade Entries'!$G114="Marching Band",'Parade Entries'!R114,0)</f>
        <v>0</v>
      </c>
      <c r="Q114" s="156">
        <f>IF('Parade Entries'!$G114="Marching Band",'Parade Entries'!S114,0)</f>
        <v>0</v>
      </c>
      <c r="R114" s="156">
        <f>IF('Parade Entries'!$G114="Marching Band",'Parade Entries'!T114,0)</f>
        <v>0</v>
      </c>
      <c r="S114" s="271">
        <f>IF('Parade Entries'!$G114="Marching Band",'Parade Entries'!U114,0)</f>
        <v>0</v>
      </c>
      <c r="T114" s="271">
        <f>IF('Parade Entries'!$G114="Marching Band",'Parade Entries'!W114,0)</f>
        <v>0</v>
      </c>
      <c r="U114" s="271">
        <f>IF('Parade Entries'!$G114="Marching Band",'Parade Entries'!X114,0)</f>
        <v>0</v>
      </c>
      <c r="V114" s="271">
        <f>IF('Parade Entries'!$G114="Marching Band",'Parade Entries'!V114,0)</f>
        <v>0</v>
      </c>
      <c r="W114" s="272">
        <f>IF('Parade Entries'!$G114="Marching Band",'Parade Entries'!Y114,0)</f>
        <v>0</v>
      </c>
      <c r="X114" s="271">
        <f>IF('Parade Entries'!$G114="Marching Band",'Parade Entries'!Z114,0)</f>
        <v>0</v>
      </c>
      <c r="Y114" s="272">
        <f>IF('Parade Entries'!$G114="Marching Band",'Parade Entries'!AA114,0)</f>
        <v>0</v>
      </c>
      <c r="Z114" s="271">
        <f>IF('Parade Entries'!$G114="Marching Band",'Parade Entries'!AB114,0)</f>
        <v>0</v>
      </c>
      <c r="AA114" s="272">
        <f>IF('Parade Entries'!$G114="Marching Band",'Parade Entries'!AC114,0)</f>
        <v>0</v>
      </c>
      <c r="AB114" s="156">
        <f>IF('Parade Entries'!$G114="Marching Band",'Parade Entries'!AD114,0)</f>
        <v>0</v>
      </c>
      <c r="AC114" s="156">
        <f>IF('Parade Entries'!$G114="Marching Band",'Parade Entries'!AE114,0)</f>
        <v>0</v>
      </c>
      <c r="AD114" s="156">
        <f>IF('Parade Entries'!$G114="Marching Band",'Parade Entries'!AF114,0)</f>
        <v>0</v>
      </c>
    </row>
    <row r="115" spans="2:30" ht="18" x14ac:dyDescent="0.25">
      <c r="B115" s="156">
        <f>IF('Parade Entries'!$G115="Marching Band",'Parade Entries'!B115,0)</f>
        <v>0</v>
      </c>
      <c r="C115" s="233">
        <f>IF('Parade Entries'!$G115="Marching Band",'Parade Entries'!E115,0)</f>
        <v>0</v>
      </c>
      <c r="D115" s="269">
        <f>IF('Parade Entries'!$G115="Marching Band",'Parade Entries'!F115,0)</f>
        <v>0</v>
      </c>
      <c r="E115" s="156">
        <f>IF('Parade Entries'!$G115="Marching Band",'Parade Entries'!G115,0)</f>
        <v>0</v>
      </c>
      <c r="F115" s="156">
        <f>IF('Parade Entries'!$G115="Marching Band",'Parade Entries'!H115,0)</f>
        <v>0</v>
      </c>
      <c r="G115" s="156">
        <f>IF('Parade Entries'!$G115="Marching Band",'Parade Entries'!I115,0)</f>
        <v>0</v>
      </c>
      <c r="H115" s="156">
        <f>IF('Parade Entries'!$G115="Marching Band",'Parade Entries'!J115,0)</f>
        <v>0</v>
      </c>
      <c r="I115" s="268">
        <f>IF('Parade Entries'!$G115="Marching Band",'Parade Entries'!K115,0)</f>
        <v>0</v>
      </c>
      <c r="J115" s="156">
        <f>IF('Parade Entries'!$G115="Marching Band",'Parade Entries'!L115,0)</f>
        <v>0</v>
      </c>
      <c r="K115" s="156">
        <f>IF('Parade Entries'!$G115="Marching Band",'Parade Entries'!M115,0)</f>
        <v>0</v>
      </c>
      <c r="L115" s="156">
        <f>IF('Parade Entries'!$G115="Marching Band",'Parade Entries'!N115,0)</f>
        <v>0</v>
      </c>
      <c r="M115" s="156">
        <f>IF('Parade Entries'!$G115="Marching Band",'Parade Entries'!O115,0)</f>
        <v>0</v>
      </c>
      <c r="N115" s="156">
        <f>IF('Parade Entries'!$G115="Marching Band",'Parade Entries'!P115,0)</f>
        <v>0</v>
      </c>
      <c r="O115" s="156">
        <f>IF('Parade Entries'!$G115="Marching Band",'Parade Entries'!Q115,0)</f>
        <v>0</v>
      </c>
      <c r="P115" s="156">
        <f>IF('Parade Entries'!$G115="Marching Band",'Parade Entries'!R115,0)</f>
        <v>0</v>
      </c>
      <c r="Q115" s="156">
        <f>IF('Parade Entries'!$G115="Marching Band",'Parade Entries'!S115,0)</f>
        <v>0</v>
      </c>
      <c r="R115" s="156">
        <f>IF('Parade Entries'!$G115="Marching Band",'Parade Entries'!T115,0)</f>
        <v>0</v>
      </c>
      <c r="S115" s="271">
        <f>IF('Parade Entries'!$G115="Marching Band",'Parade Entries'!U115,0)</f>
        <v>0</v>
      </c>
      <c r="T115" s="271">
        <f>IF('Parade Entries'!$G115="Marching Band",'Parade Entries'!W115,0)</f>
        <v>0</v>
      </c>
      <c r="U115" s="271">
        <f>IF('Parade Entries'!$G115="Marching Band",'Parade Entries'!X115,0)</f>
        <v>0</v>
      </c>
      <c r="V115" s="271">
        <f>IF('Parade Entries'!$G115="Marching Band",'Parade Entries'!V115,0)</f>
        <v>0</v>
      </c>
      <c r="W115" s="272">
        <f>IF('Parade Entries'!$G115="Marching Band",'Parade Entries'!Y115,0)</f>
        <v>0</v>
      </c>
      <c r="X115" s="271">
        <f>IF('Parade Entries'!$G115="Marching Band",'Parade Entries'!Z115,0)</f>
        <v>0</v>
      </c>
      <c r="Y115" s="272">
        <f>IF('Parade Entries'!$G115="Marching Band",'Parade Entries'!AA115,0)</f>
        <v>0</v>
      </c>
      <c r="Z115" s="271">
        <f>IF('Parade Entries'!$G115="Marching Band",'Parade Entries'!AB115,0)</f>
        <v>0</v>
      </c>
      <c r="AA115" s="272">
        <f>IF('Parade Entries'!$G115="Marching Band",'Parade Entries'!AC115,0)</f>
        <v>0</v>
      </c>
      <c r="AB115" s="156">
        <f>IF('Parade Entries'!$G115="Marching Band",'Parade Entries'!AD115,0)</f>
        <v>0</v>
      </c>
      <c r="AC115" s="156">
        <f>IF('Parade Entries'!$G115="Marching Band",'Parade Entries'!AE115,0)</f>
        <v>0</v>
      </c>
      <c r="AD115" s="156">
        <f>IF('Parade Entries'!$G115="Marching Band",'Parade Entries'!AF115,0)</f>
        <v>0</v>
      </c>
    </row>
    <row r="116" spans="2:30" ht="18" x14ac:dyDescent="0.25">
      <c r="B116" s="156">
        <f>IF('Parade Entries'!$G116="Marching Band",'Parade Entries'!B116,0)</f>
        <v>0</v>
      </c>
      <c r="C116" s="233">
        <f>IF('Parade Entries'!$G116="Marching Band",'Parade Entries'!E116,0)</f>
        <v>0</v>
      </c>
      <c r="D116" s="269">
        <f>IF('Parade Entries'!$G116="Marching Band",'Parade Entries'!F116,0)</f>
        <v>0</v>
      </c>
      <c r="E116" s="156">
        <f>IF('Parade Entries'!$G116="Marching Band",'Parade Entries'!G116,0)</f>
        <v>0</v>
      </c>
      <c r="F116" s="156">
        <f>IF('Parade Entries'!$G116="Marching Band",'Parade Entries'!H116,0)</f>
        <v>0</v>
      </c>
      <c r="G116" s="156">
        <f>IF('Parade Entries'!$G116="Marching Band",'Parade Entries'!I116,0)</f>
        <v>0</v>
      </c>
      <c r="H116" s="156">
        <f>IF('Parade Entries'!$G116="Marching Band",'Parade Entries'!J116,0)</f>
        <v>0</v>
      </c>
      <c r="I116" s="268">
        <f>IF('Parade Entries'!$G116="Marching Band",'Parade Entries'!K116,0)</f>
        <v>0</v>
      </c>
      <c r="J116" s="156">
        <f>IF('Parade Entries'!$G116="Marching Band",'Parade Entries'!L116,0)</f>
        <v>0</v>
      </c>
      <c r="K116" s="156">
        <f>IF('Parade Entries'!$G116="Marching Band",'Parade Entries'!M116,0)</f>
        <v>0</v>
      </c>
      <c r="L116" s="156">
        <f>IF('Parade Entries'!$G116="Marching Band",'Parade Entries'!N116,0)</f>
        <v>0</v>
      </c>
      <c r="M116" s="156">
        <f>IF('Parade Entries'!$G116="Marching Band",'Parade Entries'!O116,0)</f>
        <v>0</v>
      </c>
      <c r="N116" s="156">
        <f>IF('Parade Entries'!$G116="Marching Band",'Parade Entries'!P116,0)</f>
        <v>0</v>
      </c>
      <c r="O116" s="156">
        <f>IF('Parade Entries'!$G116="Marching Band",'Parade Entries'!Q116,0)</f>
        <v>0</v>
      </c>
      <c r="P116" s="156">
        <f>IF('Parade Entries'!$G116="Marching Band",'Parade Entries'!R116,0)</f>
        <v>0</v>
      </c>
      <c r="Q116" s="156">
        <f>IF('Parade Entries'!$G116="Marching Band",'Parade Entries'!S116,0)</f>
        <v>0</v>
      </c>
      <c r="R116" s="156">
        <f>IF('Parade Entries'!$G116="Marching Band",'Parade Entries'!T116,0)</f>
        <v>0</v>
      </c>
      <c r="S116" s="271">
        <f>IF('Parade Entries'!$G116="Marching Band",'Parade Entries'!U116,0)</f>
        <v>0</v>
      </c>
      <c r="T116" s="271">
        <f>IF('Parade Entries'!$G116="Marching Band",'Parade Entries'!W116,0)</f>
        <v>0</v>
      </c>
      <c r="U116" s="271">
        <f>IF('Parade Entries'!$G116="Marching Band",'Parade Entries'!X116,0)</f>
        <v>0</v>
      </c>
      <c r="V116" s="271">
        <f>IF('Parade Entries'!$G116="Marching Band",'Parade Entries'!V116,0)</f>
        <v>0</v>
      </c>
      <c r="W116" s="272">
        <f>IF('Parade Entries'!$G116="Marching Band",'Parade Entries'!Y116,0)</f>
        <v>0</v>
      </c>
      <c r="X116" s="271">
        <f>IF('Parade Entries'!$G116="Marching Band",'Parade Entries'!Z116,0)</f>
        <v>0</v>
      </c>
      <c r="Y116" s="272">
        <f>IF('Parade Entries'!$G116="Marching Band",'Parade Entries'!AA116,0)</f>
        <v>0</v>
      </c>
      <c r="Z116" s="271">
        <f>IF('Parade Entries'!$G116="Marching Band",'Parade Entries'!AB116,0)</f>
        <v>0</v>
      </c>
      <c r="AA116" s="272">
        <f>IF('Parade Entries'!$G116="Marching Band",'Parade Entries'!AC116,0)</f>
        <v>0</v>
      </c>
      <c r="AB116" s="156">
        <f>IF('Parade Entries'!$G116="Marching Band",'Parade Entries'!AD116,0)</f>
        <v>0</v>
      </c>
      <c r="AC116" s="156">
        <f>IF('Parade Entries'!$G116="Marching Band",'Parade Entries'!AE116,0)</f>
        <v>0</v>
      </c>
      <c r="AD116" s="156">
        <f>IF('Parade Entries'!$G116="Marching Band",'Parade Entries'!AF116,0)</f>
        <v>0</v>
      </c>
    </row>
    <row r="117" spans="2:30" ht="18" x14ac:dyDescent="0.25">
      <c r="B117" s="156">
        <f>IF('Parade Entries'!$G117="Marching Band",'Parade Entries'!B117,0)</f>
        <v>0</v>
      </c>
      <c r="C117" s="233">
        <f>IF('Parade Entries'!$G117="Marching Band",'Parade Entries'!E117,0)</f>
        <v>0</v>
      </c>
      <c r="D117" s="269">
        <f>IF('Parade Entries'!$G117="Marching Band",'Parade Entries'!F117,0)</f>
        <v>0</v>
      </c>
      <c r="E117" s="156">
        <f>IF('Parade Entries'!$G117="Marching Band",'Parade Entries'!G117,0)</f>
        <v>0</v>
      </c>
      <c r="F117" s="156">
        <f>IF('Parade Entries'!$G117="Marching Band",'Parade Entries'!H117,0)</f>
        <v>0</v>
      </c>
      <c r="G117" s="156">
        <f>IF('Parade Entries'!$G117="Marching Band",'Parade Entries'!I117,0)</f>
        <v>0</v>
      </c>
      <c r="H117" s="156">
        <f>IF('Parade Entries'!$G117="Marching Band",'Parade Entries'!J117,0)</f>
        <v>0</v>
      </c>
      <c r="I117" s="268">
        <f>IF('Parade Entries'!$G117="Marching Band",'Parade Entries'!K117,0)</f>
        <v>0</v>
      </c>
      <c r="J117" s="156">
        <f>IF('Parade Entries'!$G117="Marching Band",'Parade Entries'!L117,0)</f>
        <v>0</v>
      </c>
      <c r="K117" s="156">
        <f>IF('Parade Entries'!$G117="Marching Band",'Parade Entries'!M117,0)</f>
        <v>0</v>
      </c>
      <c r="L117" s="156">
        <f>IF('Parade Entries'!$G117="Marching Band",'Parade Entries'!N117,0)</f>
        <v>0</v>
      </c>
      <c r="M117" s="156">
        <f>IF('Parade Entries'!$G117="Marching Band",'Parade Entries'!O117,0)</f>
        <v>0</v>
      </c>
      <c r="N117" s="156">
        <f>IF('Parade Entries'!$G117="Marching Band",'Parade Entries'!P117,0)</f>
        <v>0</v>
      </c>
      <c r="O117" s="156">
        <f>IF('Parade Entries'!$G117="Marching Band",'Parade Entries'!Q117,0)</f>
        <v>0</v>
      </c>
      <c r="P117" s="156">
        <f>IF('Parade Entries'!$G117="Marching Band",'Parade Entries'!R117,0)</f>
        <v>0</v>
      </c>
      <c r="Q117" s="156">
        <f>IF('Parade Entries'!$G117="Marching Band",'Parade Entries'!S117,0)</f>
        <v>0</v>
      </c>
      <c r="R117" s="156">
        <f>IF('Parade Entries'!$G117="Marching Band",'Parade Entries'!T117,0)</f>
        <v>0</v>
      </c>
      <c r="S117" s="271">
        <f>IF('Parade Entries'!$G117="Marching Band",'Parade Entries'!U117,0)</f>
        <v>0</v>
      </c>
      <c r="T117" s="271">
        <f>IF('Parade Entries'!$G117="Marching Band",'Parade Entries'!W117,0)</f>
        <v>0</v>
      </c>
      <c r="U117" s="271">
        <f>IF('Parade Entries'!$G117="Marching Band",'Parade Entries'!X117,0)</f>
        <v>0</v>
      </c>
      <c r="V117" s="271">
        <f>IF('Parade Entries'!$G117="Marching Band",'Parade Entries'!V117,0)</f>
        <v>0</v>
      </c>
      <c r="W117" s="272">
        <f>IF('Parade Entries'!$G117="Marching Band",'Parade Entries'!Y117,0)</f>
        <v>0</v>
      </c>
      <c r="X117" s="271">
        <f>IF('Parade Entries'!$G117="Marching Band",'Parade Entries'!Z117,0)</f>
        <v>0</v>
      </c>
      <c r="Y117" s="272">
        <f>IF('Parade Entries'!$G117="Marching Band",'Parade Entries'!AA117,0)</f>
        <v>0</v>
      </c>
      <c r="Z117" s="271">
        <f>IF('Parade Entries'!$G117="Marching Band",'Parade Entries'!AB117,0)</f>
        <v>0</v>
      </c>
      <c r="AA117" s="272">
        <f>IF('Parade Entries'!$G117="Marching Band",'Parade Entries'!AC117,0)</f>
        <v>0</v>
      </c>
      <c r="AB117" s="156">
        <f>IF('Parade Entries'!$G117="Marching Band",'Parade Entries'!AD117,0)</f>
        <v>0</v>
      </c>
      <c r="AC117" s="156">
        <f>IF('Parade Entries'!$G117="Marching Band",'Parade Entries'!AE117,0)</f>
        <v>0</v>
      </c>
      <c r="AD117" s="156">
        <f>IF('Parade Entries'!$G117="Marching Band",'Parade Entries'!AF117,0)</f>
        <v>0</v>
      </c>
    </row>
    <row r="118" spans="2:30" ht="18" x14ac:dyDescent="0.25">
      <c r="B118" s="156">
        <f>IF('Parade Entries'!$G118="Marching Band",'Parade Entries'!B118,0)</f>
        <v>0</v>
      </c>
      <c r="C118" s="233">
        <f>IF('Parade Entries'!$G118="Marching Band",'Parade Entries'!E118,0)</f>
        <v>0</v>
      </c>
      <c r="D118" s="269">
        <f>IF('Parade Entries'!$G118="Marching Band",'Parade Entries'!F118,0)</f>
        <v>0</v>
      </c>
      <c r="E118" s="156">
        <f>IF('Parade Entries'!$G118="Marching Band",'Parade Entries'!G118,0)</f>
        <v>0</v>
      </c>
      <c r="F118" s="156">
        <f>IF('Parade Entries'!$G118="Marching Band",'Parade Entries'!H118,0)</f>
        <v>0</v>
      </c>
      <c r="G118" s="156">
        <f>IF('Parade Entries'!$G118="Marching Band",'Parade Entries'!I118,0)</f>
        <v>0</v>
      </c>
      <c r="H118" s="156">
        <f>IF('Parade Entries'!$G118="Marching Band",'Parade Entries'!J118,0)</f>
        <v>0</v>
      </c>
      <c r="I118" s="268">
        <f>IF('Parade Entries'!$G118="Marching Band",'Parade Entries'!K118,0)</f>
        <v>0</v>
      </c>
      <c r="J118" s="156">
        <f>IF('Parade Entries'!$G118="Marching Band",'Parade Entries'!L118,0)</f>
        <v>0</v>
      </c>
      <c r="K118" s="156">
        <f>IF('Parade Entries'!$G118="Marching Band",'Parade Entries'!M118,0)</f>
        <v>0</v>
      </c>
      <c r="L118" s="156">
        <f>IF('Parade Entries'!$G118="Marching Band",'Parade Entries'!N118,0)</f>
        <v>0</v>
      </c>
      <c r="M118" s="156">
        <f>IF('Parade Entries'!$G118="Marching Band",'Parade Entries'!O118,0)</f>
        <v>0</v>
      </c>
      <c r="N118" s="156">
        <f>IF('Parade Entries'!$G118="Marching Band",'Parade Entries'!P118,0)</f>
        <v>0</v>
      </c>
      <c r="O118" s="156">
        <f>IF('Parade Entries'!$G118="Marching Band",'Parade Entries'!Q118,0)</f>
        <v>0</v>
      </c>
      <c r="P118" s="156">
        <f>IF('Parade Entries'!$G118="Marching Band",'Parade Entries'!R118,0)</f>
        <v>0</v>
      </c>
      <c r="Q118" s="156">
        <f>IF('Parade Entries'!$G118="Marching Band",'Parade Entries'!S118,0)</f>
        <v>0</v>
      </c>
      <c r="R118" s="156">
        <f>IF('Parade Entries'!$G118="Marching Band",'Parade Entries'!T118,0)</f>
        <v>0</v>
      </c>
      <c r="S118" s="271">
        <f>IF('Parade Entries'!$G118="Marching Band",'Parade Entries'!U118,0)</f>
        <v>0</v>
      </c>
      <c r="T118" s="271">
        <f>IF('Parade Entries'!$G118="Marching Band",'Parade Entries'!W118,0)</f>
        <v>0</v>
      </c>
      <c r="U118" s="271">
        <f>IF('Parade Entries'!$G118="Marching Band",'Parade Entries'!X118,0)</f>
        <v>0</v>
      </c>
      <c r="V118" s="271">
        <f>IF('Parade Entries'!$G118="Marching Band",'Parade Entries'!V118,0)</f>
        <v>0</v>
      </c>
      <c r="W118" s="272">
        <f>IF('Parade Entries'!$G118="Marching Band",'Parade Entries'!Y118,0)</f>
        <v>0</v>
      </c>
      <c r="X118" s="271">
        <f>IF('Parade Entries'!$G118="Marching Band",'Parade Entries'!Z118,0)</f>
        <v>0</v>
      </c>
      <c r="Y118" s="272">
        <f>IF('Parade Entries'!$G118="Marching Band",'Parade Entries'!AA118,0)</f>
        <v>0</v>
      </c>
      <c r="Z118" s="271">
        <f>IF('Parade Entries'!$G118="Marching Band",'Parade Entries'!AB118,0)</f>
        <v>0</v>
      </c>
      <c r="AA118" s="272">
        <f>IF('Parade Entries'!$G118="Marching Band",'Parade Entries'!AC118,0)</f>
        <v>0</v>
      </c>
      <c r="AB118" s="156">
        <f>IF('Parade Entries'!$G118="Marching Band",'Parade Entries'!AD118,0)</f>
        <v>0</v>
      </c>
      <c r="AC118" s="156">
        <f>IF('Parade Entries'!$G118="Marching Band",'Parade Entries'!AE118,0)</f>
        <v>0</v>
      </c>
      <c r="AD118" s="156">
        <f>IF('Parade Entries'!$G118="Marching Band",'Parade Entries'!AF118,0)</f>
        <v>0</v>
      </c>
    </row>
    <row r="119" spans="2:30" ht="18" x14ac:dyDescent="0.25">
      <c r="B119" s="156">
        <f>IF('Parade Entries'!$G119="Marching Band",'Parade Entries'!B119,0)</f>
        <v>0</v>
      </c>
      <c r="C119" s="233">
        <f>IF('Parade Entries'!$G119="Marching Band",'Parade Entries'!E119,0)</f>
        <v>0</v>
      </c>
      <c r="D119" s="269">
        <f>IF('Parade Entries'!$G119="Marching Band",'Parade Entries'!F119,0)</f>
        <v>0</v>
      </c>
      <c r="E119" s="156">
        <f>IF('Parade Entries'!$G119="Marching Band",'Parade Entries'!G119,0)</f>
        <v>0</v>
      </c>
      <c r="F119" s="156">
        <f>IF('Parade Entries'!$G119="Marching Band",'Parade Entries'!H119,0)</f>
        <v>0</v>
      </c>
      <c r="G119" s="156">
        <f>IF('Parade Entries'!$G119="Marching Band",'Parade Entries'!I119,0)</f>
        <v>0</v>
      </c>
      <c r="H119" s="156">
        <f>IF('Parade Entries'!$G119="Marching Band",'Parade Entries'!J119,0)</f>
        <v>0</v>
      </c>
      <c r="I119" s="268">
        <f>IF('Parade Entries'!$G119="Marching Band",'Parade Entries'!K119,0)</f>
        <v>0</v>
      </c>
      <c r="J119" s="156">
        <f>IF('Parade Entries'!$G119="Marching Band",'Parade Entries'!L119,0)</f>
        <v>0</v>
      </c>
      <c r="K119" s="156">
        <f>IF('Parade Entries'!$G119="Marching Band",'Parade Entries'!M119,0)</f>
        <v>0</v>
      </c>
      <c r="L119" s="156">
        <f>IF('Parade Entries'!$G119="Marching Band",'Parade Entries'!N119,0)</f>
        <v>0</v>
      </c>
      <c r="M119" s="156">
        <f>IF('Parade Entries'!$G119="Marching Band",'Parade Entries'!O119,0)</f>
        <v>0</v>
      </c>
      <c r="N119" s="156">
        <f>IF('Parade Entries'!$G119="Marching Band",'Parade Entries'!P119,0)</f>
        <v>0</v>
      </c>
      <c r="O119" s="156">
        <f>IF('Parade Entries'!$G119="Marching Band",'Parade Entries'!Q119,0)</f>
        <v>0</v>
      </c>
      <c r="P119" s="156">
        <f>IF('Parade Entries'!$G119="Marching Band",'Parade Entries'!R119,0)</f>
        <v>0</v>
      </c>
      <c r="Q119" s="156">
        <f>IF('Parade Entries'!$G119="Marching Band",'Parade Entries'!S119,0)</f>
        <v>0</v>
      </c>
      <c r="R119" s="156">
        <f>IF('Parade Entries'!$G119="Marching Band",'Parade Entries'!T119,0)</f>
        <v>0</v>
      </c>
      <c r="S119" s="271">
        <f>IF('Parade Entries'!$G119="Marching Band",'Parade Entries'!U119,0)</f>
        <v>0</v>
      </c>
      <c r="T119" s="271">
        <f>IF('Parade Entries'!$G119="Marching Band",'Parade Entries'!W119,0)</f>
        <v>0</v>
      </c>
      <c r="U119" s="271">
        <f>IF('Parade Entries'!$G119="Marching Band",'Parade Entries'!X119,0)</f>
        <v>0</v>
      </c>
      <c r="V119" s="271">
        <f>IF('Parade Entries'!$G119="Marching Band",'Parade Entries'!V119,0)</f>
        <v>0</v>
      </c>
      <c r="W119" s="272">
        <f>IF('Parade Entries'!$G119="Marching Band",'Parade Entries'!Y119,0)</f>
        <v>0</v>
      </c>
      <c r="X119" s="271">
        <f>IF('Parade Entries'!$G119="Marching Band",'Parade Entries'!Z119,0)</f>
        <v>0</v>
      </c>
      <c r="Y119" s="272">
        <f>IF('Parade Entries'!$G119="Marching Band",'Parade Entries'!AA119,0)</f>
        <v>0</v>
      </c>
      <c r="Z119" s="271">
        <f>IF('Parade Entries'!$G119="Marching Band",'Parade Entries'!AB119,0)</f>
        <v>0</v>
      </c>
      <c r="AA119" s="272">
        <f>IF('Parade Entries'!$G119="Marching Band",'Parade Entries'!AC119,0)</f>
        <v>0</v>
      </c>
      <c r="AB119" s="156">
        <f>IF('Parade Entries'!$G119="Marching Band",'Parade Entries'!AD119,0)</f>
        <v>0</v>
      </c>
      <c r="AC119" s="156">
        <f>IF('Parade Entries'!$G119="Marching Band",'Parade Entries'!AE119,0)</f>
        <v>0</v>
      </c>
      <c r="AD119" s="156">
        <f>IF('Parade Entries'!$G119="Marching Band",'Parade Entries'!AF119,0)</f>
        <v>0</v>
      </c>
    </row>
    <row r="120" spans="2:30" ht="18" x14ac:dyDescent="0.25">
      <c r="B120" s="156">
        <f>IF('Parade Entries'!$G119="Marching Band",'Parade Entries'!B119,0)</f>
        <v>0</v>
      </c>
      <c r="C120" s="233">
        <f>IF('Parade Entries'!$G119="Marching Band",'Parade Entries'!E119,0)</f>
        <v>0</v>
      </c>
      <c r="D120" s="269">
        <f>IF('Parade Entries'!$G119="Marching Band",'Parade Entries'!F119,0)</f>
        <v>0</v>
      </c>
      <c r="E120" s="156">
        <f>IF('Parade Entries'!$G119="Marching Band",'Parade Entries'!G119,0)</f>
        <v>0</v>
      </c>
      <c r="F120" s="156">
        <f>IF('Parade Entries'!$G119="Marching Band",'Parade Entries'!H119,0)</f>
        <v>0</v>
      </c>
      <c r="G120" s="156">
        <f>IF('Parade Entries'!$G119="Marching Band",'Parade Entries'!I119,0)</f>
        <v>0</v>
      </c>
      <c r="H120" s="156">
        <f>IF('Parade Entries'!$G119="Marching Band",'Parade Entries'!J119,0)</f>
        <v>0</v>
      </c>
      <c r="I120" s="268">
        <f>IF('Parade Entries'!$G119="Marching Band",'Parade Entries'!K119,0)</f>
        <v>0</v>
      </c>
      <c r="J120" s="156">
        <f>IF('Parade Entries'!$G119="Marching Band",'Parade Entries'!L119,0)</f>
        <v>0</v>
      </c>
      <c r="K120" s="156">
        <f>IF('Parade Entries'!$G119="Marching Band",'Parade Entries'!M119,0)</f>
        <v>0</v>
      </c>
      <c r="L120" s="156">
        <f>IF('Parade Entries'!$G119="Marching Band",'Parade Entries'!N119,0)</f>
        <v>0</v>
      </c>
      <c r="M120" s="156">
        <f>IF('Parade Entries'!$G119="Marching Band",'Parade Entries'!O119,0)</f>
        <v>0</v>
      </c>
      <c r="N120" s="156">
        <f>IF('Parade Entries'!$G119="Marching Band",'Parade Entries'!P119,0)</f>
        <v>0</v>
      </c>
      <c r="O120" s="156">
        <f>IF('Parade Entries'!$G119="Marching Band",'Parade Entries'!Q119,0)</f>
        <v>0</v>
      </c>
      <c r="P120" s="156">
        <f>IF('Parade Entries'!$G119="Marching Band",'Parade Entries'!R119,0)</f>
        <v>0</v>
      </c>
      <c r="Q120" s="156">
        <f>IF('Parade Entries'!$G119="Marching Band",'Parade Entries'!S119,0)</f>
        <v>0</v>
      </c>
      <c r="R120" s="156">
        <f>IF('Parade Entries'!$G119="Marching Band",'Parade Entries'!T119,0)</f>
        <v>0</v>
      </c>
      <c r="S120" s="271">
        <f>IF('Parade Entries'!$G119="Marching Band",'Parade Entries'!U119,0)</f>
        <v>0</v>
      </c>
      <c r="T120" s="271">
        <f>IF('Parade Entries'!$G119="Marching Band",'Parade Entries'!W119,0)</f>
        <v>0</v>
      </c>
      <c r="U120" s="271">
        <f>IF('Parade Entries'!$G119="Marching Band",'Parade Entries'!X119,0)</f>
        <v>0</v>
      </c>
      <c r="V120" s="271">
        <f>IF('Parade Entries'!$G119="Marching Band",'Parade Entries'!V119,0)</f>
        <v>0</v>
      </c>
      <c r="W120" s="272">
        <f>IF('Parade Entries'!$G119="Marching Band",'Parade Entries'!Y119,0)</f>
        <v>0</v>
      </c>
      <c r="X120" s="271">
        <f>IF('Parade Entries'!$G119="Marching Band",'Parade Entries'!Z119,0)</f>
        <v>0</v>
      </c>
      <c r="Y120" s="272">
        <f>IF('Parade Entries'!$G119="Marching Band",'Parade Entries'!AA119,0)</f>
        <v>0</v>
      </c>
      <c r="Z120" s="271">
        <f>IF('Parade Entries'!$G119="Marching Band",'Parade Entries'!AB119,0)</f>
        <v>0</v>
      </c>
      <c r="AA120" s="272">
        <f>IF('Parade Entries'!$G119="Marching Band",'Parade Entries'!AC119,0)</f>
        <v>0</v>
      </c>
      <c r="AB120" s="156">
        <f>IF('Parade Entries'!$G119="Marching Band",'Parade Entries'!AD119,0)</f>
        <v>0</v>
      </c>
      <c r="AC120" s="156">
        <f>IF('Parade Entries'!$G119="Marching Band",'Parade Entries'!AE119,0)</f>
        <v>0</v>
      </c>
      <c r="AD120" s="156">
        <f>IF('Parade Entries'!$G119="Marching Band",'Parade Entries'!AF119,0)</f>
        <v>0</v>
      </c>
    </row>
    <row r="121" spans="2:30" ht="18" x14ac:dyDescent="0.25">
      <c r="B121" s="156">
        <f>IF('Parade Entries'!$G120="Marching Band",'Parade Entries'!B120,0)</f>
        <v>0</v>
      </c>
      <c r="C121" s="233">
        <f>IF('Parade Entries'!$G120="Marching Band",'Parade Entries'!E120,0)</f>
        <v>0</v>
      </c>
      <c r="D121" s="269">
        <f>IF('Parade Entries'!$G120="Marching Band",'Parade Entries'!F120,0)</f>
        <v>0</v>
      </c>
      <c r="E121" s="156">
        <f>IF('Parade Entries'!$G120="Marching Band",'Parade Entries'!G120,0)</f>
        <v>0</v>
      </c>
      <c r="F121" s="156">
        <f>IF('Parade Entries'!$G120="Marching Band",'Parade Entries'!H120,0)</f>
        <v>0</v>
      </c>
      <c r="G121" s="156">
        <f>IF('Parade Entries'!$G120="Marching Band",'Parade Entries'!I120,0)</f>
        <v>0</v>
      </c>
      <c r="H121" s="156">
        <f>IF('Parade Entries'!$G120="Marching Band",'Parade Entries'!J120,0)</f>
        <v>0</v>
      </c>
      <c r="I121" s="268">
        <f>IF('Parade Entries'!$G120="Marching Band",'Parade Entries'!K120,0)</f>
        <v>0</v>
      </c>
      <c r="J121" s="156">
        <f>IF('Parade Entries'!$G120="Marching Band",'Parade Entries'!L120,0)</f>
        <v>0</v>
      </c>
      <c r="K121" s="156">
        <f>IF('Parade Entries'!$G120="Marching Band",'Parade Entries'!M120,0)</f>
        <v>0</v>
      </c>
      <c r="L121" s="156">
        <f>IF('Parade Entries'!$G120="Marching Band",'Parade Entries'!N120,0)</f>
        <v>0</v>
      </c>
      <c r="M121" s="156">
        <f>IF('Parade Entries'!$G120="Marching Band",'Parade Entries'!O120,0)</f>
        <v>0</v>
      </c>
      <c r="N121" s="156">
        <f>IF('Parade Entries'!$G120="Marching Band",'Parade Entries'!P120,0)</f>
        <v>0</v>
      </c>
      <c r="O121" s="156">
        <f>IF('Parade Entries'!$G120="Marching Band",'Parade Entries'!Q120,0)</f>
        <v>0</v>
      </c>
      <c r="P121" s="156">
        <f>IF('Parade Entries'!$G120="Marching Band",'Parade Entries'!R120,0)</f>
        <v>0</v>
      </c>
      <c r="Q121" s="156">
        <f>IF('Parade Entries'!$G120="Marching Band",'Parade Entries'!S120,0)</f>
        <v>0</v>
      </c>
      <c r="R121" s="156">
        <f>IF('Parade Entries'!$G120="Marching Band",'Parade Entries'!T120,0)</f>
        <v>0</v>
      </c>
      <c r="S121" s="271">
        <f>IF('Parade Entries'!$G120="Marching Band",'Parade Entries'!U120,0)</f>
        <v>0</v>
      </c>
      <c r="T121" s="271">
        <f>IF('Parade Entries'!$G120="Marching Band",'Parade Entries'!W120,0)</f>
        <v>0</v>
      </c>
      <c r="U121" s="271">
        <f>IF('Parade Entries'!$G120="Marching Band",'Parade Entries'!X120,0)</f>
        <v>0</v>
      </c>
      <c r="V121" s="271">
        <f>IF('Parade Entries'!$G120="Marching Band",'Parade Entries'!V120,0)</f>
        <v>0</v>
      </c>
      <c r="W121" s="272">
        <f>IF('Parade Entries'!$G120="Marching Band",'Parade Entries'!Y120,0)</f>
        <v>0</v>
      </c>
      <c r="X121" s="271">
        <f>IF('Parade Entries'!$G120="Marching Band",'Parade Entries'!Z120,0)</f>
        <v>0</v>
      </c>
      <c r="Y121" s="272">
        <f>IF('Parade Entries'!$G120="Marching Band",'Parade Entries'!AA120,0)</f>
        <v>0</v>
      </c>
      <c r="Z121" s="271">
        <f>IF('Parade Entries'!$G120="Marching Band",'Parade Entries'!AB120,0)</f>
        <v>0</v>
      </c>
      <c r="AA121" s="272">
        <f>IF('Parade Entries'!$G120="Marching Band",'Parade Entries'!AC120,0)</f>
        <v>0</v>
      </c>
      <c r="AB121" s="156">
        <f>IF('Parade Entries'!$G120="Marching Band",'Parade Entries'!AD120,0)</f>
        <v>0</v>
      </c>
      <c r="AC121" s="156">
        <f>IF('Parade Entries'!$G120="Marching Band",'Parade Entries'!AE120,0)</f>
        <v>0</v>
      </c>
      <c r="AD121" s="156">
        <f>IF('Parade Entries'!$G120="Marching Band",'Parade Entries'!AF120,0)</f>
        <v>0</v>
      </c>
    </row>
    <row r="122" spans="2:30" ht="18" x14ac:dyDescent="0.25">
      <c r="B122" s="156">
        <f>IF('Parade Entries'!$G121="Marching Band",'Parade Entries'!B121,0)</f>
        <v>0</v>
      </c>
      <c r="C122" s="233">
        <f>IF('Parade Entries'!$G121="Marching Band",'Parade Entries'!E121,0)</f>
        <v>0</v>
      </c>
      <c r="D122" s="269">
        <f>IF('Parade Entries'!$G121="Marching Band",'Parade Entries'!F121,0)</f>
        <v>0</v>
      </c>
      <c r="E122" s="156">
        <f>IF('Parade Entries'!$G121="Marching Band",'Parade Entries'!G121,0)</f>
        <v>0</v>
      </c>
      <c r="F122" s="156">
        <f>IF('Parade Entries'!$G121="Marching Band",'Parade Entries'!H121,0)</f>
        <v>0</v>
      </c>
      <c r="G122" s="156">
        <f>IF('Parade Entries'!$G121="Marching Band",'Parade Entries'!I121,0)</f>
        <v>0</v>
      </c>
      <c r="H122" s="156">
        <f>IF('Parade Entries'!$G121="Marching Band",'Parade Entries'!J121,0)</f>
        <v>0</v>
      </c>
      <c r="I122" s="268">
        <f>IF('Parade Entries'!$G121="Marching Band",'Parade Entries'!K121,0)</f>
        <v>0</v>
      </c>
      <c r="J122" s="156">
        <f>IF('Parade Entries'!$G121="Marching Band",'Parade Entries'!L121,0)</f>
        <v>0</v>
      </c>
      <c r="K122" s="156">
        <f>IF('Parade Entries'!$G121="Marching Band",'Parade Entries'!M121,0)</f>
        <v>0</v>
      </c>
      <c r="L122" s="156">
        <f>IF('Parade Entries'!$G121="Marching Band",'Parade Entries'!N121,0)</f>
        <v>0</v>
      </c>
      <c r="M122" s="156">
        <f>IF('Parade Entries'!$G121="Marching Band",'Parade Entries'!O121,0)</f>
        <v>0</v>
      </c>
      <c r="N122" s="156">
        <f>IF('Parade Entries'!$G121="Marching Band",'Parade Entries'!P121,0)</f>
        <v>0</v>
      </c>
      <c r="O122" s="156">
        <f>IF('Parade Entries'!$G121="Marching Band",'Parade Entries'!Q121,0)</f>
        <v>0</v>
      </c>
      <c r="P122" s="156">
        <f>IF('Parade Entries'!$G121="Marching Band",'Parade Entries'!R121,0)</f>
        <v>0</v>
      </c>
      <c r="Q122" s="156">
        <f>IF('Parade Entries'!$G121="Marching Band",'Parade Entries'!S121,0)</f>
        <v>0</v>
      </c>
      <c r="R122" s="156">
        <f>IF('Parade Entries'!$G121="Marching Band",'Parade Entries'!T121,0)</f>
        <v>0</v>
      </c>
      <c r="S122" s="271">
        <f>IF('Parade Entries'!$G121="Marching Band",'Parade Entries'!U121,0)</f>
        <v>0</v>
      </c>
      <c r="T122" s="271">
        <f>IF('Parade Entries'!$G121="Marching Band",'Parade Entries'!W121,0)</f>
        <v>0</v>
      </c>
      <c r="U122" s="271">
        <f>IF('Parade Entries'!$G121="Marching Band",'Parade Entries'!X121,0)</f>
        <v>0</v>
      </c>
      <c r="V122" s="271">
        <f>IF('Parade Entries'!$G121="Marching Band",'Parade Entries'!V121,0)</f>
        <v>0</v>
      </c>
      <c r="W122" s="272">
        <f>IF('Parade Entries'!$G121="Marching Band",'Parade Entries'!Y121,0)</f>
        <v>0</v>
      </c>
      <c r="X122" s="271">
        <f>IF('Parade Entries'!$G121="Marching Band",'Parade Entries'!Z121,0)</f>
        <v>0</v>
      </c>
      <c r="Y122" s="272">
        <f>IF('Parade Entries'!$G121="Marching Band",'Parade Entries'!AA121,0)</f>
        <v>0</v>
      </c>
      <c r="Z122" s="271">
        <f>IF('Parade Entries'!$G121="Marching Band",'Parade Entries'!AB121,0)</f>
        <v>0</v>
      </c>
      <c r="AA122" s="272">
        <f>IF('Parade Entries'!$G121="Marching Band",'Parade Entries'!AC121,0)</f>
        <v>0</v>
      </c>
      <c r="AB122" s="156">
        <f>IF('Parade Entries'!$G121="Marching Band",'Parade Entries'!AD121,0)</f>
        <v>0</v>
      </c>
      <c r="AC122" s="156">
        <f>IF('Parade Entries'!$G121="Marching Band",'Parade Entries'!AE121,0)</f>
        <v>0</v>
      </c>
      <c r="AD122" s="156">
        <f>IF('Parade Entries'!$G121="Marching Band",'Parade Entries'!AF121,0)</f>
        <v>0</v>
      </c>
    </row>
    <row r="123" spans="2:30" ht="18" x14ac:dyDescent="0.25">
      <c r="B123" s="156">
        <f>IF('Parade Entries'!$G122="Marching Band",'Parade Entries'!B122,0)</f>
        <v>0</v>
      </c>
      <c r="C123" s="233">
        <f>IF('Parade Entries'!$G122="Marching Band",'Parade Entries'!E122,0)</f>
        <v>0</v>
      </c>
      <c r="D123" s="269">
        <f>IF('Parade Entries'!$G122="Marching Band",'Parade Entries'!F122,0)</f>
        <v>0</v>
      </c>
      <c r="E123" s="156">
        <f>IF('Parade Entries'!$G122="Marching Band",'Parade Entries'!G122,0)</f>
        <v>0</v>
      </c>
      <c r="F123" s="156">
        <f>IF('Parade Entries'!$G122="Marching Band",'Parade Entries'!H122,0)</f>
        <v>0</v>
      </c>
      <c r="G123" s="156">
        <f>IF('Parade Entries'!$G122="Marching Band",'Parade Entries'!I122,0)</f>
        <v>0</v>
      </c>
      <c r="H123" s="156">
        <f>IF('Parade Entries'!$G122="Marching Band",'Parade Entries'!J122,0)</f>
        <v>0</v>
      </c>
      <c r="I123" s="268">
        <f>IF('Parade Entries'!$G122="Marching Band",'Parade Entries'!K122,0)</f>
        <v>0</v>
      </c>
      <c r="J123" s="156">
        <f>IF('Parade Entries'!$G122="Marching Band",'Parade Entries'!L122,0)</f>
        <v>0</v>
      </c>
      <c r="K123" s="156">
        <f>IF('Parade Entries'!$G122="Marching Band",'Parade Entries'!M122,0)</f>
        <v>0</v>
      </c>
      <c r="L123" s="156">
        <f>IF('Parade Entries'!$G122="Marching Band",'Parade Entries'!N122,0)</f>
        <v>0</v>
      </c>
      <c r="M123" s="156">
        <f>IF('Parade Entries'!$G122="Marching Band",'Parade Entries'!O122,0)</f>
        <v>0</v>
      </c>
      <c r="N123" s="156">
        <f>IF('Parade Entries'!$G122="Marching Band",'Parade Entries'!P122,0)</f>
        <v>0</v>
      </c>
      <c r="O123" s="156">
        <f>IF('Parade Entries'!$G122="Marching Band",'Parade Entries'!Q122,0)</f>
        <v>0</v>
      </c>
      <c r="P123" s="156">
        <f>IF('Parade Entries'!$G122="Marching Band",'Parade Entries'!R122,0)</f>
        <v>0</v>
      </c>
      <c r="Q123" s="156">
        <f>IF('Parade Entries'!$G122="Marching Band",'Parade Entries'!S122,0)</f>
        <v>0</v>
      </c>
      <c r="R123" s="156">
        <f>IF('Parade Entries'!$G122="Marching Band",'Parade Entries'!T122,0)</f>
        <v>0</v>
      </c>
      <c r="S123" s="271">
        <f>IF('Parade Entries'!$G122="Marching Band",'Parade Entries'!U122,0)</f>
        <v>0</v>
      </c>
      <c r="T123" s="271">
        <f>IF('Parade Entries'!$G122="Marching Band",'Parade Entries'!W122,0)</f>
        <v>0</v>
      </c>
      <c r="U123" s="271">
        <f>IF('Parade Entries'!$G122="Marching Band",'Parade Entries'!X122,0)</f>
        <v>0</v>
      </c>
      <c r="V123" s="271">
        <f>IF('Parade Entries'!$G122="Marching Band",'Parade Entries'!V122,0)</f>
        <v>0</v>
      </c>
      <c r="W123" s="272">
        <f>IF('Parade Entries'!$G122="Marching Band",'Parade Entries'!Y122,0)</f>
        <v>0</v>
      </c>
      <c r="X123" s="271">
        <f>IF('Parade Entries'!$G122="Marching Band",'Parade Entries'!Z122,0)</f>
        <v>0</v>
      </c>
      <c r="Y123" s="272">
        <f>IF('Parade Entries'!$G122="Marching Band",'Parade Entries'!AA122,0)</f>
        <v>0</v>
      </c>
      <c r="Z123" s="271">
        <f>IF('Parade Entries'!$G122="Marching Band",'Parade Entries'!AB122,0)</f>
        <v>0</v>
      </c>
      <c r="AA123" s="272">
        <f>IF('Parade Entries'!$G122="Marching Band",'Parade Entries'!AC122,0)</f>
        <v>0</v>
      </c>
      <c r="AB123" s="156">
        <f>IF('Parade Entries'!$G122="Marching Band",'Parade Entries'!AD122,0)</f>
        <v>0</v>
      </c>
      <c r="AC123" s="156">
        <f>IF('Parade Entries'!$G122="Marching Band",'Parade Entries'!AE122,0)</f>
        <v>0</v>
      </c>
      <c r="AD123" s="156">
        <f>IF('Parade Entries'!$G122="Marching Band",'Parade Entries'!AF122,0)</f>
        <v>0</v>
      </c>
    </row>
    <row r="124" spans="2:30" ht="18" x14ac:dyDescent="0.25">
      <c r="B124" s="156" t="str">
        <f>IF('Parade Entries'!$G9="Marching Band",'Parade Entries'!B9,0)</f>
        <v>Glenwood High School Marching Band</v>
      </c>
      <c r="C124" s="233">
        <f>IF('Parade Entries'!$G9="Marching Band",'Parade Entries'!E9,0)</f>
        <v>45965</v>
      </c>
      <c r="D124" s="269" t="str">
        <f>IF('Parade Entries'!$G9="Marching Band",'Parade Entries'!F9,0)</f>
        <v>STIPEND'D</v>
      </c>
      <c r="E124" s="156" t="str">
        <f>IF('Parade Entries'!$G9="Marching Band",'Parade Entries'!G9,0)</f>
        <v>Marching Band</v>
      </c>
      <c r="F124" s="156" t="str">
        <f>IF('Parade Entries'!$G9="Marching Band",'Parade Entries'!H9,0)</f>
        <v>Bill</v>
      </c>
      <c r="G124" s="156" t="str">
        <f>IF('Parade Entries'!$G9="Marching Band",'Parade Entries'!I9,0)</f>
        <v>Mitchell</v>
      </c>
      <c r="H124" s="156" t="str">
        <f>IF('Parade Entries'!$G9="Marching Band",'Parade Entries'!J9,0)</f>
        <v>wmitchell@bcsd5.org</v>
      </c>
      <c r="I124" s="268">
        <f>IF('Parade Entries'!$G9="Marching Band",'Parade Entries'!K9,0)</f>
        <v>8472173909</v>
      </c>
      <c r="J124" s="156" t="str">
        <f>IF('Parade Entries'!$G9="Marching Band",'Parade Entries'!L9,0)</f>
        <v>Glenwood High School Titan Marching Band</v>
      </c>
      <c r="K124" s="156">
        <f>IF('Parade Entries'!$G9="Marching Band",'Parade Entries'!M9,0)</f>
        <v>145</v>
      </c>
      <c r="L124" s="156">
        <f>IF('Parade Entries'!$G9="Marching Band",'Parade Entries'!N9,0)</f>
        <v>0</v>
      </c>
      <c r="M124" s="156">
        <f>IF('Parade Entries'!$G9="Marching Band",'Parade Entries'!O9,0)</f>
        <v>0</v>
      </c>
      <c r="N124" s="156">
        <f>IF('Parade Entries'!$G9="Marching Band",'Parade Entries'!P9,0)</f>
        <v>0</v>
      </c>
      <c r="O124" s="156">
        <f>IF('Parade Entries'!$G9="Marching Band",'Parade Entries'!Q9,0)</f>
        <v>0</v>
      </c>
      <c r="P124" s="156">
        <f>IF('Parade Entries'!$G9="Marching Band",'Parade Entries'!R9,0)</f>
        <v>0</v>
      </c>
      <c r="Q124" s="156">
        <f>IF('Parade Entries'!$G9="Marching Band",'Parade Entries'!S9,0)</f>
        <v>0</v>
      </c>
      <c r="R124" s="156">
        <f>IF('Parade Entries'!$G9="Marching Band",'Parade Entries'!T9,0)</f>
        <v>0</v>
      </c>
      <c r="S124" s="271">
        <f>IF('Parade Entries'!$G9="Marching Band",'Parade Entries'!U9,0)</f>
        <v>0</v>
      </c>
      <c r="T124" s="271">
        <f>IF('Parade Entries'!$G9="Marching Band",'Parade Entries'!W9,0)</f>
        <v>0</v>
      </c>
      <c r="U124" s="271">
        <f>IF('Parade Entries'!$G9="Marching Band",'Parade Entries'!X9,0)</f>
        <v>0</v>
      </c>
      <c r="V124" s="271">
        <f>IF('Parade Entries'!$G9="Marching Band",'Parade Entries'!V9,0)</f>
        <v>0</v>
      </c>
      <c r="W124" s="272" t="str">
        <f>IF('Parade Entries'!$G9="Marching Band",'Parade Entries'!Y9,0)</f>
        <v/>
      </c>
      <c r="X124" s="271">
        <f>IF('Parade Entries'!$G9="Marching Band",'Parade Entries'!Z9,0)</f>
        <v>0</v>
      </c>
      <c r="Y124" s="272">
        <f>IF('Parade Entries'!$G9="Marching Band",'Parade Entries'!AA9,0)</f>
        <v>0</v>
      </c>
      <c r="Z124" s="271">
        <f>IF('Parade Entries'!$G9="Marching Band",'Parade Entries'!AB9,0)</f>
        <v>0</v>
      </c>
      <c r="AA124" s="272" t="e">
        <f>IF('Parade Entries'!$G9="Marching Band",'Parade Entries'!AC9,0)</f>
        <v>#DIV/0!</v>
      </c>
      <c r="AB124" s="156" t="str">
        <f>IF('Parade Entries'!$G9="Marching Band",'Parade Entries'!AD9,0)</f>
        <v>Bill Mitchell</v>
      </c>
      <c r="AC124" s="156" t="str">
        <f>IF('Parade Entries'!$G9="Marching Band",'Parade Entries'!AE9,0)</f>
        <v>Constant Contact</v>
      </c>
      <c r="AD124" s="156" t="str">
        <f>IF('Parade Entries'!$G9="Marching Band",'Parade Entries'!AF9,0)</f>
        <v/>
      </c>
    </row>
    <row r="125" spans="2:30" ht="18" x14ac:dyDescent="0.25">
      <c r="B125" s="156">
        <f>IF('Parade Entries'!$G123="Marching Band",'Parade Entries'!B123,0)</f>
        <v>0</v>
      </c>
      <c r="C125" s="233">
        <f>IF('Parade Entries'!$G123="Marching Band",'Parade Entries'!E123,0)</f>
        <v>0</v>
      </c>
      <c r="D125" s="269">
        <f>IF('Parade Entries'!$G123="Marching Band",'Parade Entries'!F123,0)</f>
        <v>0</v>
      </c>
      <c r="E125" s="156">
        <f>IF('Parade Entries'!$G123="Marching Band",'Parade Entries'!G123,0)</f>
        <v>0</v>
      </c>
      <c r="F125" s="156">
        <f>IF('Parade Entries'!$G123="Marching Band",'Parade Entries'!H123,0)</f>
        <v>0</v>
      </c>
      <c r="G125" s="156">
        <f>IF('Parade Entries'!$G123="Marching Band",'Parade Entries'!I123,0)</f>
        <v>0</v>
      </c>
      <c r="H125" s="156">
        <f>IF('Parade Entries'!$G123="Marching Band",'Parade Entries'!J123,0)</f>
        <v>0</v>
      </c>
      <c r="I125" s="268">
        <f>IF('Parade Entries'!$G123="Marching Band",'Parade Entries'!K123,0)</f>
        <v>0</v>
      </c>
      <c r="J125" s="156">
        <f>IF('Parade Entries'!$G123="Marching Band",'Parade Entries'!L123,0)</f>
        <v>0</v>
      </c>
      <c r="K125" s="156">
        <f>IF('Parade Entries'!$G123="Marching Band",'Parade Entries'!M123,0)</f>
        <v>0</v>
      </c>
      <c r="L125" s="156">
        <f>IF('Parade Entries'!$G123="Marching Band",'Parade Entries'!N123,0)</f>
        <v>0</v>
      </c>
      <c r="M125" s="156">
        <f>IF('Parade Entries'!$G123="Marching Band",'Parade Entries'!O123,0)</f>
        <v>0</v>
      </c>
      <c r="N125" s="156">
        <f>IF('Parade Entries'!$G123="Marching Band",'Parade Entries'!P123,0)</f>
        <v>0</v>
      </c>
      <c r="O125" s="156">
        <f>IF('Parade Entries'!$G123="Marching Band",'Parade Entries'!Q123,0)</f>
        <v>0</v>
      </c>
      <c r="P125" s="156">
        <f>IF('Parade Entries'!$G123="Marching Band",'Parade Entries'!R123,0)</f>
        <v>0</v>
      </c>
      <c r="Q125" s="156">
        <f>IF('Parade Entries'!$G123="Marching Band",'Parade Entries'!S123,0)</f>
        <v>0</v>
      </c>
      <c r="R125" s="156">
        <f>IF('Parade Entries'!$G123="Marching Band",'Parade Entries'!T123,0)</f>
        <v>0</v>
      </c>
      <c r="S125" s="271">
        <f>IF('Parade Entries'!$G123="Marching Band",'Parade Entries'!U123,0)</f>
        <v>0</v>
      </c>
      <c r="T125" s="271">
        <f>IF('Parade Entries'!$G123="Marching Band",'Parade Entries'!W123,0)</f>
        <v>0</v>
      </c>
      <c r="U125" s="271">
        <f>IF('Parade Entries'!$G123="Marching Band",'Parade Entries'!X123,0)</f>
        <v>0</v>
      </c>
      <c r="V125" s="271">
        <f>IF('Parade Entries'!$G123="Marching Band",'Parade Entries'!V123,0)</f>
        <v>0</v>
      </c>
      <c r="W125" s="272">
        <f>IF('Parade Entries'!$G123="Marching Band",'Parade Entries'!Y123,0)</f>
        <v>0</v>
      </c>
      <c r="X125" s="271">
        <f>IF('Parade Entries'!$G123="Marching Band",'Parade Entries'!Z123,0)</f>
        <v>0</v>
      </c>
      <c r="Y125" s="272">
        <f>IF('Parade Entries'!$G123="Marching Band",'Parade Entries'!AA123,0)</f>
        <v>0</v>
      </c>
      <c r="Z125" s="271">
        <f>IF('Parade Entries'!$G123="Marching Band",'Parade Entries'!AB123,0)</f>
        <v>0</v>
      </c>
      <c r="AA125" s="272">
        <f>IF('Parade Entries'!$G123="Marching Band",'Parade Entries'!AC123,0)</f>
        <v>0</v>
      </c>
      <c r="AB125" s="156">
        <f>IF('Parade Entries'!$G123="Marching Band",'Parade Entries'!AD123,0)</f>
        <v>0</v>
      </c>
      <c r="AC125" s="156">
        <f>IF('Parade Entries'!$G123="Marching Band",'Parade Entries'!AE123,0)</f>
        <v>0</v>
      </c>
      <c r="AD125" s="156">
        <f>IF('Parade Entries'!$G123="Marching Band",'Parade Entries'!AF123,0)</f>
        <v>0</v>
      </c>
    </row>
    <row r="126" spans="2:30" ht="18" x14ac:dyDescent="0.25">
      <c r="B126" s="156">
        <f>IF('Parade Entries'!$G124="Marching Band",'Parade Entries'!B124,0)</f>
        <v>0</v>
      </c>
      <c r="C126" s="233">
        <f>IF('Parade Entries'!$G124="Marching Band",'Parade Entries'!E124,0)</f>
        <v>0</v>
      </c>
      <c r="D126" s="269">
        <f>IF('Parade Entries'!$G124="Marching Band",'Parade Entries'!F124,0)</f>
        <v>0</v>
      </c>
      <c r="E126" s="156">
        <f>IF('Parade Entries'!$G124="Marching Band",'Parade Entries'!G124,0)</f>
        <v>0</v>
      </c>
      <c r="F126" s="156">
        <f>IF('Parade Entries'!$G124="Marching Band",'Parade Entries'!H124,0)</f>
        <v>0</v>
      </c>
      <c r="G126" s="156">
        <f>IF('Parade Entries'!$G124="Marching Band",'Parade Entries'!I124,0)</f>
        <v>0</v>
      </c>
      <c r="H126" s="156">
        <f>IF('Parade Entries'!$G124="Marching Band",'Parade Entries'!J124,0)</f>
        <v>0</v>
      </c>
      <c r="I126" s="268">
        <f>IF('Parade Entries'!$G124="Marching Band",'Parade Entries'!K124,0)</f>
        <v>0</v>
      </c>
      <c r="J126" s="156">
        <f>IF('Parade Entries'!$G124="Marching Band",'Parade Entries'!L124,0)</f>
        <v>0</v>
      </c>
      <c r="K126" s="156">
        <f>IF('Parade Entries'!$G124="Marching Band",'Parade Entries'!M124,0)</f>
        <v>0</v>
      </c>
      <c r="L126" s="156">
        <f>IF('Parade Entries'!$G124="Marching Band",'Parade Entries'!N124,0)</f>
        <v>0</v>
      </c>
      <c r="M126" s="156">
        <f>IF('Parade Entries'!$G124="Marching Band",'Parade Entries'!O124,0)</f>
        <v>0</v>
      </c>
      <c r="N126" s="156">
        <f>IF('Parade Entries'!$G124="Marching Band",'Parade Entries'!P124,0)</f>
        <v>0</v>
      </c>
      <c r="O126" s="156">
        <f>IF('Parade Entries'!$G124="Marching Band",'Parade Entries'!Q124,0)</f>
        <v>0</v>
      </c>
      <c r="P126" s="156">
        <f>IF('Parade Entries'!$G124="Marching Band",'Parade Entries'!R124,0)</f>
        <v>0</v>
      </c>
      <c r="Q126" s="156">
        <f>IF('Parade Entries'!$G124="Marching Band",'Parade Entries'!S124,0)</f>
        <v>0</v>
      </c>
      <c r="R126" s="156">
        <f>IF('Parade Entries'!$G124="Marching Band",'Parade Entries'!T124,0)</f>
        <v>0</v>
      </c>
      <c r="S126" s="271">
        <f>IF('Parade Entries'!$G124="Marching Band",'Parade Entries'!U124,0)</f>
        <v>0</v>
      </c>
      <c r="T126" s="271">
        <f>IF('Parade Entries'!$G124="Marching Band",'Parade Entries'!W124,0)</f>
        <v>0</v>
      </c>
      <c r="U126" s="271">
        <f>IF('Parade Entries'!$G124="Marching Band",'Parade Entries'!X124,0)</f>
        <v>0</v>
      </c>
      <c r="V126" s="271">
        <f>IF('Parade Entries'!$G124="Marching Band",'Parade Entries'!V124,0)</f>
        <v>0</v>
      </c>
      <c r="W126" s="272">
        <f>IF('Parade Entries'!$G124="Marching Band",'Parade Entries'!Y124,0)</f>
        <v>0</v>
      </c>
      <c r="X126" s="271">
        <f>IF('Parade Entries'!$G124="Marching Band",'Parade Entries'!Z124,0)</f>
        <v>0</v>
      </c>
      <c r="Y126" s="272">
        <f>IF('Parade Entries'!$G124="Marching Band",'Parade Entries'!AA124,0)</f>
        <v>0</v>
      </c>
      <c r="Z126" s="271">
        <f>IF('Parade Entries'!$G124="Marching Band",'Parade Entries'!AB124,0)</f>
        <v>0</v>
      </c>
      <c r="AA126" s="272">
        <f>IF('Parade Entries'!$G124="Marching Band",'Parade Entries'!AC124,0)</f>
        <v>0</v>
      </c>
      <c r="AB126" s="156">
        <f>IF('Parade Entries'!$G124="Marching Band",'Parade Entries'!AD124,0)</f>
        <v>0</v>
      </c>
      <c r="AC126" s="156">
        <f>IF('Parade Entries'!$G124="Marching Band",'Parade Entries'!AE124,0)</f>
        <v>0</v>
      </c>
      <c r="AD126" s="156">
        <f>IF('Parade Entries'!$G124="Marching Band",'Parade Entries'!AF124,0)</f>
        <v>0</v>
      </c>
    </row>
    <row r="127" spans="2:30" ht="18" x14ac:dyDescent="0.25">
      <c r="B127" s="156">
        <f>IF('Parade Entries'!$G125="Marching Band",'Parade Entries'!B125,0)</f>
        <v>0</v>
      </c>
      <c r="C127" s="233">
        <f>IF('Parade Entries'!$G125="Marching Band",'Parade Entries'!E125,0)</f>
        <v>0</v>
      </c>
      <c r="D127" s="269">
        <f>IF('Parade Entries'!$G125="Marching Band",'Parade Entries'!F125,0)</f>
        <v>0</v>
      </c>
      <c r="E127" s="156">
        <f>IF('Parade Entries'!$G125="Marching Band",'Parade Entries'!G125,0)</f>
        <v>0</v>
      </c>
      <c r="F127" s="156">
        <f>IF('Parade Entries'!$G125="Marching Band",'Parade Entries'!H125,0)</f>
        <v>0</v>
      </c>
      <c r="G127" s="156">
        <f>IF('Parade Entries'!$G125="Marching Band",'Parade Entries'!I125,0)</f>
        <v>0</v>
      </c>
      <c r="H127" s="156">
        <f>IF('Parade Entries'!$G125="Marching Band",'Parade Entries'!J125,0)</f>
        <v>0</v>
      </c>
      <c r="I127" s="268">
        <f>IF('Parade Entries'!$G125="Marching Band",'Parade Entries'!K125,0)</f>
        <v>0</v>
      </c>
      <c r="J127" s="156">
        <f>IF('Parade Entries'!$G125="Marching Band",'Parade Entries'!L125,0)</f>
        <v>0</v>
      </c>
      <c r="K127" s="156">
        <f>IF('Parade Entries'!$G125="Marching Band",'Parade Entries'!M125,0)</f>
        <v>0</v>
      </c>
      <c r="L127" s="156">
        <f>IF('Parade Entries'!$G125="Marching Band",'Parade Entries'!N125,0)</f>
        <v>0</v>
      </c>
      <c r="M127" s="156">
        <f>IF('Parade Entries'!$G125="Marching Band",'Parade Entries'!O125,0)</f>
        <v>0</v>
      </c>
      <c r="N127" s="156">
        <f>IF('Parade Entries'!$G125="Marching Band",'Parade Entries'!P125,0)</f>
        <v>0</v>
      </c>
      <c r="O127" s="156">
        <f>IF('Parade Entries'!$G125="Marching Band",'Parade Entries'!Q125,0)</f>
        <v>0</v>
      </c>
      <c r="P127" s="156">
        <f>IF('Parade Entries'!$G125="Marching Band",'Parade Entries'!R125,0)</f>
        <v>0</v>
      </c>
      <c r="Q127" s="156">
        <f>IF('Parade Entries'!$G125="Marching Band",'Parade Entries'!S125,0)</f>
        <v>0</v>
      </c>
      <c r="R127" s="156">
        <f>IF('Parade Entries'!$G125="Marching Band",'Parade Entries'!T125,0)</f>
        <v>0</v>
      </c>
      <c r="S127" s="271">
        <f>IF('Parade Entries'!$G125="Marching Band",'Parade Entries'!U125,0)</f>
        <v>0</v>
      </c>
      <c r="T127" s="271">
        <f>IF('Parade Entries'!$G125="Marching Band",'Parade Entries'!W125,0)</f>
        <v>0</v>
      </c>
      <c r="U127" s="271">
        <f>IF('Parade Entries'!$G125="Marching Band",'Parade Entries'!X125,0)</f>
        <v>0</v>
      </c>
      <c r="V127" s="271">
        <f>IF('Parade Entries'!$G125="Marching Band",'Parade Entries'!V125,0)</f>
        <v>0</v>
      </c>
      <c r="W127" s="272">
        <f>IF('Parade Entries'!$G125="Marching Band",'Parade Entries'!Y125,0)</f>
        <v>0</v>
      </c>
      <c r="X127" s="271">
        <f>IF('Parade Entries'!$G125="Marching Band",'Parade Entries'!Z125,0)</f>
        <v>0</v>
      </c>
      <c r="Y127" s="272">
        <f>IF('Parade Entries'!$G125="Marching Band",'Parade Entries'!AA125,0)</f>
        <v>0</v>
      </c>
      <c r="Z127" s="271">
        <f>IF('Parade Entries'!$G125="Marching Band",'Parade Entries'!AB125,0)</f>
        <v>0</v>
      </c>
      <c r="AA127" s="272">
        <f>IF('Parade Entries'!$G125="Marching Band",'Parade Entries'!AC125,0)</f>
        <v>0</v>
      </c>
      <c r="AB127" s="156">
        <f>IF('Parade Entries'!$G125="Marching Band",'Parade Entries'!AD125,0)</f>
        <v>0</v>
      </c>
      <c r="AC127" s="156">
        <f>IF('Parade Entries'!$G125="Marching Band",'Parade Entries'!AE125,0)</f>
        <v>0</v>
      </c>
      <c r="AD127" s="156">
        <f>IF('Parade Entries'!$G125="Marching Band",'Parade Entries'!AF125,0)</f>
        <v>0</v>
      </c>
    </row>
    <row r="128" spans="2:30" ht="18" x14ac:dyDescent="0.2">
      <c r="B128" s="247" t="s">
        <v>305</v>
      </c>
      <c r="C128" s="248" t="s">
        <v>12</v>
      </c>
      <c r="D128" s="247" t="s">
        <v>18</v>
      </c>
      <c r="E128" s="247" t="s">
        <v>2</v>
      </c>
      <c r="F128" s="24" t="s">
        <v>49</v>
      </c>
      <c r="G128" s="24" t="s">
        <v>50</v>
      </c>
      <c r="H128" s="24" t="s">
        <v>28</v>
      </c>
      <c r="I128" s="249" t="s">
        <v>51</v>
      </c>
      <c r="J128" s="24" t="s">
        <v>313</v>
      </c>
      <c r="K128" s="250" t="s">
        <v>53</v>
      </c>
      <c r="L128" s="24" t="s">
        <v>321</v>
      </c>
      <c r="M128" s="250" t="s">
        <v>599</v>
      </c>
      <c r="N128" s="250" t="s">
        <v>492</v>
      </c>
      <c r="O128" s="24" t="s">
        <v>55</v>
      </c>
      <c r="P128" s="24" t="s">
        <v>54</v>
      </c>
      <c r="Q128" s="24" t="s">
        <v>30</v>
      </c>
      <c r="R128" s="251" t="s">
        <v>8</v>
      </c>
      <c r="S128" s="252" t="s">
        <v>38</v>
      </c>
      <c r="T128" s="252" t="s">
        <v>16</v>
      </c>
      <c r="U128" s="252" t="s">
        <v>420</v>
      </c>
      <c r="V128" s="252" t="s">
        <v>419</v>
      </c>
      <c r="W128" s="252" t="s">
        <v>812</v>
      </c>
      <c r="X128" s="252" t="s">
        <v>438</v>
      </c>
      <c r="Y128" s="253" t="s">
        <v>813</v>
      </c>
      <c r="Z128" s="274" t="s">
        <v>418</v>
      </c>
      <c r="AA128" s="253" t="s">
        <v>814</v>
      </c>
      <c r="AB128" s="24" t="s">
        <v>15</v>
      </c>
      <c r="AC128" s="251" t="s">
        <v>10</v>
      </c>
      <c r="AD128" s="254" t="s">
        <v>62</v>
      </c>
    </row>
    <row r="129" spans="11:27" x14ac:dyDescent="0.2">
      <c r="K129" s="119">
        <f>SUM(K1:K127)</f>
        <v>461</v>
      </c>
      <c r="L129" s="119"/>
      <c r="M129" s="119"/>
      <c r="N129" s="159"/>
      <c r="O129" s="119">
        <f>SUM(O1:O127)</f>
        <v>5</v>
      </c>
      <c r="P129" s="119">
        <f>SUM(P1:P127)</f>
        <v>2</v>
      </c>
      <c r="Q129" s="119"/>
      <c r="R129" s="178"/>
      <c r="S129" s="119">
        <f>SUM(S1:S127)</f>
        <v>0</v>
      </c>
      <c r="T129" s="119">
        <f>SUM(T1:T127)</f>
        <v>0</v>
      </c>
      <c r="U129" s="119">
        <f>SUM(U1:U127)</f>
        <v>0</v>
      </c>
      <c r="V129" s="119">
        <f>SUM(V1:V127)</f>
        <v>0</v>
      </c>
      <c r="X129" s="119">
        <f>SUM(X1:X127)</f>
        <v>0</v>
      </c>
      <c r="Y129"/>
      <c r="Z129" s="119">
        <f>SUM(Z1:Z127)</f>
        <v>0</v>
      </c>
      <c r="AA12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304F0-9951-4F9D-BDC2-558D0B8E9B5E}">
  <dimension ref="A6:AD129"/>
  <sheetViews>
    <sheetView showZeros="0" zoomScale="130" zoomScaleNormal="130" workbookViewId="0">
      <selection activeCell="A7" sqref="A7"/>
    </sheetView>
  </sheetViews>
  <sheetFormatPr defaultRowHeight="15" x14ac:dyDescent="0.2"/>
  <cols>
    <col min="2" max="2" width="45.5546875" customWidth="1"/>
    <col min="3" max="3" width="17.88671875" style="201" customWidth="1"/>
    <col min="4" max="4" width="12.44140625" style="119" customWidth="1"/>
    <col min="5" max="5" width="11.5546875" customWidth="1"/>
    <col min="6" max="6" width="23" customWidth="1"/>
    <col min="7" max="7" width="21.109375" customWidth="1"/>
    <col min="8" max="8" width="30.88671875" style="153" customWidth="1"/>
    <col min="9" max="9" width="24.109375" customWidth="1"/>
    <col min="10" max="10" width="18.88671875" customWidth="1"/>
    <col min="11" max="11" width="13.109375" customWidth="1"/>
    <col min="12" max="12" width="16.109375" customWidth="1"/>
    <col min="13" max="13" width="11" customWidth="1"/>
    <col min="14" max="14" width="16.88671875" customWidth="1"/>
    <col min="15" max="15" width="17.5546875" customWidth="1"/>
    <col min="16" max="16" width="13" style="154" customWidth="1"/>
    <col min="17" max="17" width="21.88671875" style="154" customWidth="1"/>
    <col min="18" max="18" width="18.88671875" style="154" customWidth="1"/>
    <col min="19" max="19" width="16.88671875" style="155" customWidth="1"/>
    <col min="20" max="20" width="13.109375" customWidth="1"/>
    <col min="21" max="21" width="24.88671875" customWidth="1"/>
    <col min="22" max="22" width="13.44140625" customWidth="1"/>
    <col min="23" max="23" width="12.5546875" customWidth="1"/>
    <col min="24" max="24" width="17" customWidth="1"/>
    <col min="25" max="25" width="17.88671875" style="155" customWidth="1"/>
    <col min="26" max="26" width="21.88671875" style="154" customWidth="1"/>
    <col min="27" max="27" width="16.88671875" style="155" customWidth="1"/>
    <col min="28" max="28" width="17.5546875" customWidth="1"/>
    <col min="29" max="29" width="19.88671875" customWidth="1"/>
  </cols>
  <sheetData>
    <row r="6" spans="1:30" ht="27" customHeight="1" x14ac:dyDescent="0.2">
      <c r="A6" s="14"/>
      <c r="B6" s="247" t="s">
        <v>305</v>
      </c>
      <c r="C6" s="248" t="s">
        <v>12</v>
      </c>
      <c r="D6" s="247" t="s">
        <v>18</v>
      </c>
      <c r="E6" s="247" t="s">
        <v>2</v>
      </c>
      <c r="F6" s="24" t="s">
        <v>49</v>
      </c>
      <c r="G6" s="24" t="s">
        <v>50</v>
      </c>
      <c r="H6" s="24" t="s">
        <v>28</v>
      </c>
      <c r="I6" s="249" t="s">
        <v>51</v>
      </c>
      <c r="J6" s="24" t="s">
        <v>313</v>
      </c>
      <c r="K6" s="250" t="s">
        <v>53</v>
      </c>
      <c r="L6" s="24" t="s">
        <v>321</v>
      </c>
      <c r="M6" s="250" t="s">
        <v>599</v>
      </c>
      <c r="N6" s="250" t="s">
        <v>492</v>
      </c>
      <c r="O6" s="24" t="s">
        <v>55</v>
      </c>
      <c r="P6" s="24" t="s">
        <v>54</v>
      </c>
      <c r="Q6" s="24" t="s">
        <v>30</v>
      </c>
      <c r="R6" s="251" t="s">
        <v>8</v>
      </c>
      <c r="S6" s="252" t="s">
        <v>38</v>
      </c>
      <c r="T6" s="252" t="s">
        <v>16</v>
      </c>
      <c r="U6" s="252" t="s">
        <v>420</v>
      </c>
      <c r="V6" s="252" t="s">
        <v>419</v>
      </c>
      <c r="W6" s="252" t="s">
        <v>812</v>
      </c>
      <c r="X6" s="252" t="s">
        <v>438</v>
      </c>
      <c r="Y6" s="253" t="s">
        <v>813</v>
      </c>
      <c r="Z6" s="274" t="s">
        <v>418</v>
      </c>
      <c r="AA6" s="253" t="s">
        <v>814</v>
      </c>
      <c r="AB6" s="24" t="s">
        <v>15</v>
      </c>
      <c r="AC6" s="251" t="s">
        <v>10</v>
      </c>
      <c r="AD6" s="254" t="s">
        <v>62</v>
      </c>
    </row>
    <row r="7" spans="1:30" ht="18" x14ac:dyDescent="0.25">
      <c r="B7" s="156">
        <f>IF('Parade Entries'!$G7="Political",'Parade Entries'!B7,0)</f>
        <v>0</v>
      </c>
      <c r="C7" s="233">
        <f>IF('Parade Entries'!$G7="Political",'Parade Entries'!E7,0)</f>
        <v>0</v>
      </c>
      <c r="D7" s="269">
        <f>IF('Parade Entries'!$G7="Political",'Parade Entries'!F7,0)</f>
        <v>0</v>
      </c>
      <c r="E7" s="156">
        <f>IF('Parade Entries'!$G7="Political",'Parade Entries'!G7,0)</f>
        <v>0</v>
      </c>
      <c r="F7" s="156">
        <f>IF('Parade Entries'!$G7="Political",'Parade Entries'!H7,0)</f>
        <v>0</v>
      </c>
      <c r="G7" s="156">
        <f>IF('Parade Entries'!$G7="Political",'Parade Entries'!I7,0)</f>
        <v>0</v>
      </c>
      <c r="H7" s="156">
        <f>IF('Parade Entries'!$G7="Political",'Parade Entries'!J7,0)</f>
        <v>0</v>
      </c>
      <c r="I7" s="268">
        <f>IF('Parade Entries'!$G7="Political",'Parade Entries'!K7,0)</f>
        <v>0</v>
      </c>
      <c r="J7" s="156">
        <f>IF('Parade Entries'!$G7="Political",'Parade Entries'!L7,0)</f>
        <v>0</v>
      </c>
      <c r="K7" s="156">
        <f>IF('Parade Entries'!$G7="Political",'Parade Entries'!M7,0)</f>
        <v>0</v>
      </c>
      <c r="L7" s="156">
        <f>IF('Parade Entries'!$G7="Political",'Parade Entries'!N7,0)</f>
        <v>0</v>
      </c>
      <c r="M7" s="156">
        <f>IF('Parade Entries'!$G7="Political",'Parade Entries'!O7,0)</f>
        <v>0</v>
      </c>
      <c r="N7" s="156">
        <f>IF('Parade Entries'!$G7="Political",'Parade Entries'!P7,0)</f>
        <v>0</v>
      </c>
      <c r="O7" s="156">
        <f>IF('Parade Entries'!$G7="Political",'Parade Entries'!Q7,0)</f>
        <v>0</v>
      </c>
      <c r="P7" s="156">
        <f>IF('Parade Entries'!$G7="Political",'Parade Entries'!R7,0)</f>
        <v>0</v>
      </c>
      <c r="Q7" s="156">
        <f>IF('Parade Entries'!$G7="Political",'Parade Entries'!S7,0)</f>
        <v>0</v>
      </c>
      <c r="R7" s="156">
        <f>IF('Parade Entries'!$G7="Political",'Parade Entries'!T7,0)</f>
        <v>0</v>
      </c>
      <c r="S7" s="271">
        <f>IF('Parade Entries'!$G7="Political",'Parade Entries'!U7,0)</f>
        <v>0</v>
      </c>
      <c r="T7" s="271">
        <f>IF('Parade Entries'!$G7="Political",'Parade Entries'!W7,0)</f>
        <v>0</v>
      </c>
      <c r="U7" s="271">
        <f>IF('Parade Entries'!$G7="Political",'Parade Entries'!X7,0)</f>
        <v>0</v>
      </c>
      <c r="V7" s="271">
        <f>IF('Parade Entries'!$G7="Political",'Parade Entries'!V7,0)</f>
        <v>0</v>
      </c>
      <c r="W7" s="272">
        <f>IF('Parade Entries'!$G7="Political",'Parade Entries'!Y7,0)</f>
        <v>0</v>
      </c>
      <c r="X7" s="271">
        <f>IF('Parade Entries'!$G7="Political",'Parade Entries'!Z7,0)</f>
        <v>0</v>
      </c>
      <c r="Y7" s="272">
        <f>IF('Parade Entries'!$G7="Political",'Parade Entries'!AA7,0)</f>
        <v>0</v>
      </c>
      <c r="Z7" s="271">
        <f>IF('Parade Entries'!$G7="Political",'Parade Entries'!AB7,0)</f>
        <v>0</v>
      </c>
      <c r="AA7" s="272">
        <f>IF('Parade Entries'!$G7="Political",'Parade Entries'!AC7,0)</f>
        <v>0</v>
      </c>
      <c r="AB7" s="156">
        <f>IF('Parade Entries'!$G7="Political",'Parade Entries'!AD7,0)</f>
        <v>0</v>
      </c>
      <c r="AC7" s="156">
        <f>IF('Parade Entries'!$G7="Political",'Parade Entries'!AE7,0)</f>
        <v>0</v>
      </c>
      <c r="AD7" s="156">
        <f>IF('Parade Entries'!$G7="Political",'Parade Entries'!AF7,0)</f>
        <v>0</v>
      </c>
    </row>
    <row r="8" spans="1:30" ht="18" x14ac:dyDescent="0.25">
      <c r="B8" s="156">
        <f>IF('Parade Entries'!$G8="Political",'Parade Entries'!B8,0)</f>
        <v>0</v>
      </c>
      <c r="C8" s="233">
        <f>IF('Parade Entries'!$G8="Political",'Parade Entries'!E8,0)</f>
        <v>0</v>
      </c>
      <c r="D8" s="269">
        <f>IF('Parade Entries'!$G8="Political",'Parade Entries'!F8,0)</f>
        <v>0</v>
      </c>
      <c r="E8" s="156">
        <f>IF('Parade Entries'!$G8="Political",'Parade Entries'!G8,0)</f>
        <v>0</v>
      </c>
      <c r="F8" s="156">
        <f>IF('Parade Entries'!$G8="Political",'Parade Entries'!H8,0)</f>
        <v>0</v>
      </c>
      <c r="G8" s="156">
        <f>IF('Parade Entries'!$G8="Political",'Parade Entries'!I8,0)</f>
        <v>0</v>
      </c>
      <c r="H8" s="156">
        <f>IF('Parade Entries'!$G8="Political",'Parade Entries'!J8,0)</f>
        <v>0</v>
      </c>
      <c r="I8" s="268">
        <f>IF('Parade Entries'!$G8="Political",'Parade Entries'!K8,0)</f>
        <v>0</v>
      </c>
      <c r="J8" s="156">
        <f>IF('Parade Entries'!$G8="Political",'Parade Entries'!L8,0)</f>
        <v>0</v>
      </c>
      <c r="K8" s="156">
        <f>IF('Parade Entries'!$G8="Political",'Parade Entries'!M8,0)</f>
        <v>0</v>
      </c>
      <c r="L8" s="156">
        <f>IF('Parade Entries'!$G8="Political",'Parade Entries'!N8,0)</f>
        <v>0</v>
      </c>
      <c r="M8" s="156">
        <f>IF('Parade Entries'!$G8="Political",'Parade Entries'!O8,0)</f>
        <v>0</v>
      </c>
      <c r="N8" s="156">
        <f>IF('Parade Entries'!$G8="Political",'Parade Entries'!P8,0)</f>
        <v>0</v>
      </c>
      <c r="O8" s="156">
        <f>IF('Parade Entries'!$G8="Political",'Parade Entries'!Q8,0)</f>
        <v>0</v>
      </c>
      <c r="P8" s="156">
        <f>IF('Parade Entries'!$G8="Political",'Parade Entries'!R8,0)</f>
        <v>0</v>
      </c>
      <c r="Q8" s="156">
        <f>IF('Parade Entries'!$G8="Political",'Parade Entries'!S8,0)</f>
        <v>0</v>
      </c>
      <c r="R8" s="156">
        <f>IF('Parade Entries'!$G8="Political",'Parade Entries'!T8,0)</f>
        <v>0</v>
      </c>
      <c r="S8" s="271">
        <f>IF('Parade Entries'!$G8="Political",'Parade Entries'!U8,0)</f>
        <v>0</v>
      </c>
      <c r="T8" s="271">
        <f>IF('Parade Entries'!$G8="Political",'Parade Entries'!W8,0)</f>
        <v>0</v>
      </c>
      <c r="U8" s="271">
        <f>IF('Parade Entries'!$G8="Political",'Parade Entries'!X8,0)</f>
        <v>0</v>
      </c>
      <c r="V8" s="271">
        <f>IF('Parade Entries'!$G8="Political",'Parade Entries'!V8,0)</f>
        <v>0</v>
      </c>
      <c r="W8" s="272">
        <f>IF('Parade Entries'!$G8="Political",'Parade Entries'!Y8,0)</f>
        <v>0</v>
      </c>
      <c r="X8" s="271">
        <f>IF('Parade Entries'!$G8="Political",'Parade Entries'!Z8,0)</f>
        <v>0</v>
      </c>
      <c r="Y8" s="272">
        <f>IF('Parade Entries'!$G8="Political",'Parade Entries'!AA8,0)</f>
        <v>0</v>
      </c>
      <c r="Z8" s="271">
        <f>IF('Parade Entries'!$G8="Political",'Parade Entries'!AB8,0)</f>
        <v>0</v>
      </c>
      <c r="AA8" s="272">
        <f>IF('Parade Entries'!$G8="Political",'Parade Entries'!AC8,0)</f>
        <v>0</v>
      </c>
      <c r="AB8" s="156">
        <f>IF('Parade Entries'!$G8="Political",'Parade Entries'!AD8,0)</f>
        <v>0</v>
      </c>
      <c r="AC8" s="156">
        <f>IF('Parade Entries'!$G8="Political",'Parade Entries'!AE8,0)</f>
        <v>0</v>
      </c>
      <c r="AD8" s="156">
        <f>IF('Parade Entries'!$G8="Political",'Parade Entries'!AF8,0)</f>
        <v>0</v>
      </c>
    </row>
    <row r="9" spans="1:30" ht="18" x14ac:dyDescent="0.25">
      <c r="B9" s="156">
        <f>IF('Parade Entries'!$G10="Political",'Parade Entries'!B10,0)</f>
        <v>0</v>
      </c>
      <c r="C9" s="233">
        <f>IF('Parade Entries'!$G10="Political",'Parade Entries'!E10,0)</f>
        <v>0</v>
      </c>
      <c r="D9" s="269">
        <f>IF('Parade Entries'!$G10="Political",'Parade Entries'!F10,0)</f>
        <v>0</v>
      </c>
      <c r="E9" s="156">
        <f>IF('Parade Entries'!$G10="Political",'Parade Entries'!G10,0)</f>
        <v>0</v>
      </c>
      <c r="F9" s="156">
        <f>IF('Parade Entries'!$G10="Political",'Parade Entries'!H10,0)</f>
        <v>0</v>
      </c>
      <c r="G9" s="156">
        <f>IF('Parade Entries'!$G10="Political",'Parade Entries'!I10,0)</f>
        <v>0</v>
      </c>
      <c r="H9" s="156">
        <f>IF('Parade Entries'!$G10="Political",'Parade Entries'!J10,0)</f>
        <v>0</v>
      </c>
      <c r="I9" s="268">
        <f>IF('Parade Entries'!$G10="Political",'Parade Entries'!K10,0)</f>
        <v>0</v>
      </c>
      <c r="J9" s="156">
        <f>IF('Parade Entries'!$G10="Political",'Parade Entries'!L10,0)</f>
        <v>0</v>
      </c>
      <c r="K9" s="156">
        <f>IF('Parade Entries'!$G10="Political",'Parade Entries'!M10,0)</f>
        <v>0</v>
      </c>
      <c r="L9" s="156">
        <f>IF('Parade Entries'!$G10="Political",'Parade Entries'!N10,0)</f>
        <v>0</v>
      </c>
      <c r="M9" s="156">
        <f>IF('Parade Entries'!$G10="Political",'Parade Entries'!O10,0)</f>
        <v>0</v>
      </c>
      <c r="N9" s="156">
        <f>IF('Parade Entries'!$G10="Political",'Parade Entries'!P10,0)</f>
        <v>0</v>
      </c>
      <c r="O9" s="156">
        <f>IF('Parade Entries'!$G10="Political",'Parade Entries'!Q10,0)</f>
        <v>0</v>
      </c>
      <c r="P9" s="156">
        <f>IF('Parade Entries'!$G10="Political",'Parade Entries'!R10,0)</f>
        <v>0</v>
      </c>
      <c r="Q9" s="156">
        <f>IF('Parade Entries'!$G10="Political",'Parade Entries'!S10,0)</f>
        <v>0</v>
      </c>
      <c r="R9" s="156">
        <f>IF('Parade Entries'!$G10="Political",'Parade Entries'!T10,0)</f>
        <v>0</v>
      </c>
      <c r="S9" s="271">
        <f>IF('Parade Entries'!$G10="Political",'Parade Entries'!U10,0)</f>
        <v>0</v>
      </c>
      <c r="T9" s="271">
        <f>IF('Parade Entries'!$G10="Political",'Parade Entries'!W10,0)</f>
        <v>0</v>
      </c>
      <c r="U9" s="271">
        <f>IF('Parade Entries'!$G10="Political",'Parade Entries'!X10,0)</f>
        <v>0</v>
      </c>
      <c r="V9" s="271">
        <f>IF('Parade Entries'!$G10="Political",'Parade Entries'!V10,0)</f>
        <v>0</v>
      </c>
      <c r="W9" s="272">
        <f>IF('Parade Entries'!$G10="Political",'Parade Entries'!Y10,0)</f>
        <v>0</v>
      </c>
      <c r="X9" s="271">
        <f>IF('Parade Entries'!$G10="Political",'Parade Entries'!Z10,0)</f>
        <v>0</v>
      </c>
      <c r="Y9" s="272">
        <f>IF('Parade Entries'!$G10="Political",'Parade Entries'!AA10,0)</f>
        <v>0</v>
      </c>
      <c r="Z9" s="271">
        <f>IF('Parade Entries'!$G10="Political",'Parade Entries'!AB10,0)</f>
        <v>0</v>
      </c>
      <c r="AA9" s="272">
        <f>IF('Parade Entries'!$G10="Political",'Parade Entries'!AC10,0)</f>
        <v>0</v>
      </c>
      <c r="AB9" s="156">
        <f>IF('Parade Entries'!$G10="Political",'Parade Entries'!AD10,0)</f>
        <v>0</v>
      </c>
      <c r="AC9" s="156">
        <f>IF('Parade Entries'!$G10="Political",'Parade Entries'!AE10,0)</f>
        <v>0</v>
      </c>
      <c r="AD9" s="156">
        <f>IF('Parade Entries'!$G10="Political",'Parade Entries'!AF10,0)</f>
        <v>0</v>
      </c>
    </row>
    <row r="10" spans="1:30" ht="18" x14ac:dyDescent="0.25">
      <c r="B10" s="156" t="str">
        <f>IF('Parade Entries'!$G11="Political",'Parade Entries'!B11,0)</f>
        <v>David Timm</v>
      </c>
      <c r="C10" s="233">
        <f>IF('Parade Entries'!$G11="Political",'Parade Entries'!E11,0)</f>
        <v>45977</v>
      </c>
      <c r="D10" s="269" t="str">
        <f>IF('Parade Entries'!$G11="Political",'Parade Entries'!F11,0)</f>
        <v>Paid</v>
      </c>
      <c r="E10" s="156" t="str">
        <f>IF('Parade Entries'!$G11="Political",'Parade Entries'!G11,0)</f>
        <v>Political</v>
      </c>
      <c r="F10" s="156" t="str">
        <f>IF('Parade Entries'!$G11="Political",'Parade Entries'!H11,0)</f>
        <v>David</v>
      </c>
      <c r="G10" s="156" t="str">
        <f>IF('Parade Entries'!$G11="Political",'Parade Entries'!I11,0)</f>
        <v>Timm</v>
      </c>
      <c r="H10" s="156" t="str">
        <f>IF('Parade Entries'!$G11="Political",'Parade Entries'!J11,0)</f>
        <v>Davetimm215@msn.com</v>
      </c>
      <c r="I10" s="268">
        <f>IF('Parade Entries'!$G11="Political",'Parade Entries'!K11,0)</f>
        <v>2173416361</v>
      </c>
      <c r="J10" s="156" t="str">
        <f>IF('Parade Entries'!$G11="Political",'Parade Entries'!L11,0)</f>
        <v>David Timm is a lifelong resident long of Sangamon County and spent 25 1/2 years as a Sangamon County Deputy. David looks to restore trust with the community and make sure your voices are heard, putting the people over the politics. Vote March 17th for Republican Candidate David Timm for Sangamon County Sheriff</v>
      </c>
      <c r="K10" s="156">
        <f>IF('Parade Entries'!$G11="Political",'Parade Entries'!M11,0)</f>
        <v>50</v>
      </c>
      <c r="L10" s="156" t="str">
        <f>IF('Parade Entries'!$G11="Political",'Parade Entries'!N11,0)</f>
        <v>Will have loud speaker announcing his run for office</v>
      </c>
      <c r="M10" s="156" t="str">
        <f>IF('Parade Entries'!$G11="Political",'Parade Entries'!O11,0)</f>
        <v>no</v>
      </c>
      <c r="N10" s="156" t="str">
        <f>IF('Parade Entries'!$G11="Political",'Parade Entries'!P11,0)</f>
        <v>Speaker</v>
      </c>
      <c r="O10" s="156">
        <f>IF('Parade Entries'!$G11="Political",'Parade Entries'!Q11,0)</f>
        <v>1</v>
      </c>
      <c r="P10" s="156" t="str">
        <f>IF('Parade Entries'!$G11="Political",'Parade Entries'!R11,0)</f>
        <v>24' trailer</v>
      </c>
      <c r="Q10" s="156">
        <f>IF('Parade Entries'!$G11="Political",'Parade Entries'!S11,0)</f>
        <v>0</v>
      </c>
      <c r="R10" s="156" t="str">
        <f>IF('Parade Entries'!$G11="Political",'Parade Entries'!T11,0)</f>
        <v>Online - Stripe</v>
      </c>
      <c r="S10" s="271">
        <f>IF('Parade Entries'!$G11="Political",'Parade Entries'!U11,0)</f>
        <v>350</v>
      </c>
      <c r="T10" s="271">
        <f>IF('Parade Entries'!$G11="Political",'Parade Entries'!W11,0)</f>
        <v>329.4</v>
      </c>
      <c r="U10" s="271">
        <f>IF('Parade Entries'!$G11="Political",'Parade Entries'!X11,0)</f>
        <v>10.15</v>
      </c>
      <c r="V10" s="271">
        <f>IF('Parade Entries'!$G11="Political",'Parade Entries'!V11,0)</f>
        <v>10.45</v>
      </c>
      <c r="W10" s="272">
        <f>IF('Parade Entries'!$G11="Political",'Parade Entries'!Y11,0)</f>
        <v>2.9857142857142856E-2</v>
      </c>
      <c r="X10" s="271">
        <f>IF('Parade Entries'!$G11="Political",'Parade Entries'!Z11,0)</f>
        <v>0</v>
      </c>
      <c r="Y10" s="272" t="str">
        <f>IF('Parade Entries'!$G11="Political",'Parade Entries'!AA11,0)</f>
        <v/>
      </c>
      <c r="Z10" s="271">
        <f>IF('Parade Entries'!$G11="Political",'Parade Entries'!AB11,0)</f>
        <v>20.6</v>
      </c>
      <c r="AA10" s="272">
        <f>IF('Parade Entries'!$G11="Political",'Parade Entries'!AC11,0)</f>
        <v>5.8857142857142858E-2</v>
      </c>
      <c r="AB10" s="156" t="str">
        <f>IF('Parade Entries'!$G11="Political",'Parade Entries'!AD11,0)</f>
        <v>David Timm</v>
      </c>
      <c r="AC10" s="156" t="str">
        <f>IF('Parade Entries'!$G11="Political",'Parade Entries'!AE11,0)</f>
        <v>Constant Contact</v>
      </c>
      <c r="AD10" s="156" t="str">
        <f>IF('Parade Entries'!$G11="Political",'Parade Entries'!AF11,0)</f>
        <v/>
      </c>
    </row>
    <row r="11" spans="1:30" ht="18" x14ac:dyDescent="0.25">
      <c r="B11" s="156">
        <f>IF('Parade Entries'!$G12="Political",'Parade Entries'!B12,0)</f>
        <v>0</v>
      </c>
      <c r="C11" s="233">
        <f>IF('Parade Entries'!$G12="Political",'Parade Entries'!E12,0)</f>
        <v>0</v>
      </c>
      <c r="D11" s="269">
        <f>IF('Parade Entries'!$G12="Political",'Parade Entries'!F12,0)</f>
        <v>0</v>
      </c>
      <c r="E11" s="156">
        <f>IF('Parade Entries'!$G12="Political",'Parade Entries'!G12,0)</f>
        <v>0</v>
      </c>
      <c r="F11" s="156">
        <f>IF('Parade Entries'!$G12="Political",'Parade Entries'!H12,0)</f>
        <v>0</v>
      </c>
      <c r="G11" s="156">
        <f>IF('Parade Entries'!$G12="Political",'Parade Entries'!I12,0)</f>
        <v>0</v>
      </c>
      <c r="H11" s="156">
        <f>IF('Parade Entries'!$G12="Political",'Parade Entries'!J12,0)</f>
        <v>0</v>
      </c>
      <c r="I11" s="268">
        <f>IF('Parade Entries'!$G12="Political",'Parade Entries'!K12,0)</f>
        <v>0</v>
      </c>
      <c r="J11" s="156">
        <f>IF('Parade Entries'!$G12="Political",'Parade Entries'!L12,0)</f>
        <v>0</v>
      </c>
      <c r="K11" s="156">
        <f>IF('Parade Entries'!$G12="Political",'Parade Entries'!M12,0)</f>
        <v>0</v>
      </c>
      <c r="L11" s="156">
        <f>IF('Parade Entries'!$G12="Political",'Parade Entries'!N12,0)</f>
        <v>0</v>
      </c>
      <c r="M11" s="156">
        <f>IF('Parade Entries'!$G12="Political",'Parade Entries'!O12,0)</f>
        <v>0</v>
      </c>
      <c r="N11" s="156">
        <f>IF('Parade Entries'!$G12="Political",'Parade Entries'!P12,0)</f>
        <v>0</v>
      </c>
      <c r="O11" s="156">
        <f>IF('Parade Entries'!$G12="Political",'Parade Entries'!Q12,0)</f>
        <v>0</v>
      </c>
      <c r="P11" s="156">
        <f>IF('Parade Entries'!$G12="Political",'Parade Entries'!R12,0)</f>
        <v>0</v>
      </c>
      <c r="Q11" s="156">
        <f>IF('Parade Entries'!$G12="Political",'Parade Entries'!S12,0)</f>
        <v>0</v>
      </c>
      <c r="R11" s="156">
        <f>IF('Parade Entries'!$G12="Political",'Parade Entries'!T12,0)</f>
        <v>0</v>
      </c>
      <c r="S11" s="271">
        <f>IF('Parade Entries'!$G12="Political",'Parade Entries'!U12,0)</f>
        <v>0</v>
      </c>
      <c r="T11" s="271">
        <f>IF('Parade Entries'!$G12="Political",'Parade Entries'!W12,0)</f>
        <v>0</v>
      </c>
      <c r="U11" s="271">
        <f>IF('Parade Entries'!$G12="Political",'Parade Entries'!X12,0)</f>
        <v>0</v>
      </c>
      <c r="V11" s="271">
        <f>IF('Parade Entries'!$G12="Political",'Parade Entries'!V12,0)</f>
        <v>0</v>
      </c>
      <c r="W11" s="272">
        <f>IF('Parade Entries'!$G12="Political",'Parade Entries'!Y12,0)</f>
        <v>0</v>
      </c>
      <c r="X11" s="271">
        <f>IF('Parade Entries'!$G12="Political",'Parade Entries'!Z12,0)</f>
        <v>0</v>
      </c>
      <c r="Y11" s="272">
        <f>IF('Parade Entries'!$G12="Political",'Parade Entries'!AA12,0)</f>
        <v>0</v>
      </c>
      <c r="Z11" s="271">
        <f>IF('Parade Entries'!$G12="Political",'Parade Entries'!AB12,0)</f>
        <v>0</v>
      </c>
      <c r="AA11" s="272">
        <f>IF('Parade Entries'!$G12="Political",'Parade Entries'!AC12,0)</f>
        <v>0</v>
      </c>
      <c r="AB11" s="156">
        <f>IF('Parade Entries'!$G12="Political",'Parade Entries'!AD12,0)</f>
        <v>0</v>
      </c>
      <c r="AC11" s="156">
        <f>IF('Parade Entries'!$G12="Political",'Parade Entries'!AE12,0)</f>
        <v>0</v>
      </c>
      <c r="AD11" s="156">
        <f>IF('Parade Entries'!$G12="Political",'Parade Entries'!AF12,0)</f>
        <v>0</v>
      </c>
    </row>
    <row r="12" spans="1:30" ht="18" x14ac:dyDescent="0.25">
      <c r="B12" s="156">
        <f>IF('Parade Entries'!$G13="Political",'Parade Entries'!B13,0)</f>
        <v>0</v>
      </c>
      <c r="C12" s="233">
        <f>IF('Parade Entries'!$G13="Political",'Parade Entries'!E13,0)</f>
        <v>0</v>
      </c>
      <c r="D12" s="269">
        <f>IF('Parade Entries'!$G13="Political",'Parade Entries'!F13,0)</f>
        <v>0</v>
      </c>
      <c r="E12" s="156">
        <f>IF('Parade Entries'!$G13="Political",'Parade Entries'!G13,0)</f>
        <v>0</v>
      </c>
      <c r="F12" s="156">
        <f>IF('Parade Entries'!$G13="Political",'Parade Entries'!H13,0)</f>
        <v>0</v>
      </c>
      <c r="G12" s="156">
        <f>IF('Parade Entries'!$G13="Political",'Parade Entries'!I13,0)</f>
        <v>0</v>
      </c>
      <c r="H12" s="156">
        <f>IF('Parade Entries'!$G13="Political",'Parade Entries'!J13,0)</f>
        <v>0</v>
      </c>
      <c r="I12" s="268">
        <f>IF('Parade Entries'!$G13="Political",'Parade Entries'!K13,0)</f>
        <v>0</v>
      </c>
      <c r="J12" s="156">
        <f>IF('Parade Entries'!$G13="Political",'Parade Entries'!L13,0)</f>
        <v>0</v>
      </c>
      <c r="K12" s="156">
        <f>IF('Parade Entries'!$G13="Political",'Parade Entries'!M13,0)</f>
        <v>0</v>
      </c>
      <c r="L12" s="156">
        <f>IF('Parade Entries'!$G13="Political",'Parade Entries'!N13,0)</f>
        <v>0</v>
      </c>
      <c r="M12" s="156">
        <f>IF('Parade Entries'!$G13="Political",'Parade Entries'!O13,0)</f>
        <v>0</v>
      </c>
      <c r="N12" s="156">
        <f>IF('Parade Entries'!$G13="Political",'Parade Entries'!P13,0)</f>
        <v>0</v>
      </c>
      <c r="O12" s="156">
        <f>IF('Parade Entries'!$G13="Political",'Parade Entries'!Q13,0)</f>
        <v>0</v>
      </c>
      <c r="P12" s="156">
        <f>IF('Parade Entries'!$G13="Political",'Parade Entries'!R13,0)</f>
        <v>0</v>
      </c>
      <c r="Q12" s="156">
        <f>IF('Parade Entries'!$G13="Political",'Parade Entries'!S13,0)</f>
        <v>0</v>
      </c>
      <c r="R12" s="156">
        <f>IF('Parade Entries'!$G13="Political",'Parade Entries'!T13,0)</f>
        <v>0</v>
      </c>
      <c r="S12" s="271">
        <f>IF('Parade Entries'!$G13="Political",'Parade Entries'!U13,0)</f>
        <v>0</v>
      </c>
      <c r="T12" s="271">
        <f>IF('Parade Entries'!$G13="Political",'Parade Entries'!W13,0)</f>
        <v>0</v>
      </c>
      <c r="U12" s="271">
        <f>IF('Parade Entries'!$G13="Political",'Parade Entries'!X13,0)</f>
        <v>0</v>
      </c>
      <c r="V12" s="271">
        <f>IF('Parade Entries'!$G13="Political",'Parade Entries'!V13,0)</f>
        <v>0</v>
      </c>
      <c r="W12" s="272">
        <f>IF('Parade Entries'!$G13="Political",'Parade Entries'!Y13,0)</f>
        <v>0</v>
      </c>
      <c r="X12" s="271">
        <f>IF('Parade Entries'!$G13="Political",'Parade Entries'!Z13,0)</f>
        <v>0</v>
      </c>
      <c r="Y12" s="272">
        <f>IF('Parade Entries'!$G13="Political",'Parade Entries'!AA13,0)</f>
        <v>0</v>
      </c>
      <c r="Z12" s="271">
        <f>IF('Parade Entries'!$G13="Political",'Parade Entries'!AB13,0)</f>
        <v>0</v>
      </c>
      <c r="AA12" s="272">
        <f>IF('Parade Entries'!$G13="Political",'Parade Entries'!AC13,0)</f>
        <v>0</v>
      </c>
      <c r="AB12" s="156">
        <f>IF('Parade Entries'!$G13="Political",'Parade Entries'!AD13,0)</f>
        <v>0</v>
      </c>
      <c r="AC12" s="156">
        <f>IF('Parade Entries'!$G13="Political",'Parade Entries'!AE13,0)</f>
        <v>0</v>
      </c>
      <c r="AD12" s="156">
        <f>IF('Parade Entries'!$G13="Political",'Parade Entries'!AF13,0)</f>
        <v>0</v>
      </c>
    </row>
    <row r="13" spans="1:30" ht="18" x14ac:dyDescent="0.25">
      <c r="B13" s="156">
        <f>IF('Parade Entries'!$G14="Political",'Parade Entries'!B14,0)</f>
        <v>0</v>
      </c>
      <c r="C13" s="233">
        <f>IF('Parade Entries'!$G14="Political",'Parade Entries'!E14,0)</f>
        <v>0</v>
      </c>
      <c r="D13" s="269">
        <f>IF('Parade Entries'!$G14="Political",'Parade Entries'!F14,0)</f>
        <v>0</v>
      </c>
      <c r="E13" s="156">
        <f>IF('Parade Entries'!$G14="Political",'Parade Entries'!G14,0)</f>
        <v>0</v>
      </c>
      <c r="F13" s="156">
        <f>IF('Parade Entries'!$G14="Political",'Parade Entries'!H14,0)</f>
        <v>0</v>
      </c>
      <c r="G13" s="156">
        <f>IF('Parade Entries'!$G14="Political",'Parade Entries'!I14,0)</f>
        <v>0</v>
      </c>
      <c r="H13" s="156">
        <f>IF('Parade Entries'!$G14="Political",'Parade Entries'!J14,0)</f>
        <v>0</v>
      </c>
      <c r="I13" s="268">
        <f>IF('Parade Entries'!$G14="Political",'Parade Entries'!K14,0)</f>
        <v>0</v>
      </c>
      <c r="J13" s="156">
        <f>IF('Parade Entries'!$G14="Political",'Parade Entries'!L14,0)</f>
        <v>0</v>
      </c>
      <c r="K13" s="156">
        <f>IF('Parade Entries'!$G14="Political",'Parade Entries'!M14,0)</f>
        <v>0</v>
      </c>
      <c r="L13" s="156">
        <f>IF('Parade Entries'!$G14="Political",'Parade Entries'!N14,0)</f>
        <v>0</v>
      </c>
      <c r="M13" s="156">
        <f>IF('Parade Entries'!$G14="Political",'Parade Entries'!O14,0)</f>
        <v>0</v>
      </c>
      <c r="N13" s="156">
        <f>IF('Parade Entries'!$G14="Political",'Parade Entries'!P14,0)</f>
        <v>0</v>
      </c>
      <c r="O13" s="156">
        <f>IF('Parade Entries'!$G14="Political",'Parade Entries'!Q14,0)</f>
        <v>0</v>
      </c>
      <c r="P13" s="156">
        <f>IF('Parade Entries'!$G14="Political",'Parade Entries'!R14,0)</f>
        <v>0</v>
      </c>
      <c r="Q13" s="156">
        <f>IF('Parade Entries'!$G14="Political",'Parade Entries'!S14,0)</f>
        <v>0</v>
      </c>
      <c r="R13" s="156">
        <f>IF('Parade Entries'!$G14="Political",'Parade Entries'!T14,0)</f>
        <v>0</v>
      </c>
      <c r="S13" s="271">
        <f>IF('Parade Entries'!$G14="Political",'Parade Entries'!U14,0)</f>
        <v>0</v>
      </c>
      <c r="T13" s="271">
        <f>IF('Parade Entries'!$G14="Political",'Parade Entries'!W14,0)</f>
        <v>0</v>
      </c>
      <c r="U13" s="271">
        <f>IF('Parade Entries'!$G14="Political",'Parade Entries'!X14,0)</f>
        <v>0</v>
      </c>
      <c r="V13" s="271">
        <f>IF('Parade Entries'!$G14="Political",'Parade Entries'!V14,0)</f>
        <v>0</v>
      </c>
      <c r="W13" s="272">
        <f>IF('Parade Entries'!$G14="Political",'Parade Entries'!Y14,0)</f>
        <v>0</v>
      </c>
      <c r="X13" s="271">
        <f>IF('Parade Entries'!$G14="Political",'Parade Entries'!Z14,0)</f>
        <v>0</v>
      </c>
      <c r="Y13" s="272">
        <f>IF('Parade Entries'!$G14="Political",'Parade Entries'!AA14,0)</f>
        <v>0</v>
      </c>
      <c r="Z13" s="271">
        <f>IF('Parade Entries'!$G14="Political",'Parade Entries'!AB14,0)</f>
        <v>0</v>
      </c>
      <c r="AA13" s="272">
        <f>IF('Parade Entries'!$G14="Political",'Parade Entries'!AC14,0)</f>
        <v>0</v>
      </c>
      <c r="AB13" s="156">
        <f>IF('Parade Entries'!$G14="Political",'Parade Entries'!AD14,0)</f>
        <v>0</v>
      </c>
      <c r="AC13" s="156">
        <f>IF('Parade Entries'!$G14="Political",'Parade Entries'!AE14,0)</f>
        <v>0</v>
      </c>
      <c r="AD13" s="156">
        <f>IF('Parade Entries'!$G14="Political",'Parade Entries'!AF14,0)</f>
        <v>0</v>
      </c>
    </row>
    <row r="14" spans="1:30" ht="18" x14ac:dyDescent="0.25">
      <c r="B14" s="156">
        <f>IF('Parade Entries'!$G15="Political",'Parade Entries'!B15,0)</f>
        <v>0</v>
      </c>
      <c r="C14" s="233">
        <f>IF('Parade Entries'!$G15="Political",'Parade Entries'!E15,0)</f>
        <v>0</v>
      </c>
      <c r="D14" s="269">
        <f>IF('Parade Entries'!$G15="Political",'Parade Entries'!F15,0)</f>
        <v>0</v>
      </c>
      <c r="E14" s="156">
        <f>IF('Parade Entries'!$G15="Political",'Parade Entries'!G15,0)</f>
        <v>0</v>
      </c>
      <c r="F14" s="156">
        <f>IF('Parade Entries'!$G15="Political",'Parade Entries'!H15,0)</f>
        <v>0</v>
      </c>
      <c r="G14" s="156">
        <f>IF('Parade Entries'!$G15="Political",'Parade Entries'!I15,0)</f>
        <v>0</v>
      </c>
      <c r="H14" s="156">
        <f>IF('Parade Entries'!$G15="Political",'Parade Entries'!J15,0)</f>
        <v>0</v>
      </c>
      <c r="I14" s="268">
        <f>IF('Parade Entries'!$G15="Political",'Parade Entries'!K15,0)</f>
        <v>0</v>
      </c>
      <c r="J14" s="156">
        <f>IF('Parade Entries'!$G15="Political",'Parade Entries'!L15,0)</f>
        <v>0</v>
      </c>
      <c r="K14" s="156">
        <f>IF('Parade Entries'!$G15="Political",'Parade Entries'!M15,0)</f>
        <v>0</v>
      </c>
      <c r="L14" s="156">
        <f>IF('Parade Entries'!$G15="Political",'Parade Entries'!N15,0)</f>
        <v>0</v>
      </c>
      <c r="M14" s="156">
        <f>IF('Parade Entries'!$G15="Political",'Parade Entries'!O15,0)</f>
        <v>0</v>
      </c>
      <c r="N14" s="156">
        <f>IF('Parade Entries'!$G15="Political",'Parade Entries'!P15,0)</f>
        <v>0</v>
      </c>
      <c r="O14" s="156">
        <f>IF('Parade Entries'!$G15="Political",'Parade Entries'!Q15,0)</f>
        <v>0</v>
      </c>
      <c r="P14" s="156">
        <f>IF('Parade Entries'!$G15="Political",'Parade Entries'!R15,0)</f>
        <v>0</v>
      </c>
      <c r="Q14" s="156">
        <f>IF('Parade Entries'!$G15="Political",'Parade Entries'!S15,0)</f>
        <v>0</v>
      </c>
      <c r="R14" s="156">
        <f>IF('Parade Entries'!$G15="Political",'Parade Entries'!T15,0)</f>
        <v>0</v>
      </c>
      <c r="S14" s="271">
        <f>IF('Parade Entries'!$G15="Political",'Parade Entries'!U15,0)</f>
        <v>0</v>
      </c>
      <c r="T14" s="271">
        <f>IF('Parade Entries'!$G15="Political",'Parade Entries'!W15,0)</f>
        <v>0</v>
      </c>
      <c r="U14" s="271">
        <f>IF('Parade Entries'!$G15="Political",'Parade Entries'!X15,0)</f>
        <v>0</v>
      </c>
      <c r="V14" s="271">
        <f>IF('Parade Entries'!$G15="Political",'Parade Entries'!V15,0)</f>
        <v>0</v>
      </c>
      <c r="W14" s="272">
        <f>IF('Parade Entries'!$G15="Political",'Parade Entries'!Y15,0)</f>
        <v>0</v>
      </c>
      <c r="X14" s="271">
        <f>IF('Parade Entries'!$G15="Political",'Parade Entries'!Z15,0)</f>
        <v>0</v>
      </c>
      <c r="Y14" s="272">
        <f>IF('Parade Entries'!$G15="Political",'Parade Entries'!AA15,0)</f>
        <v>0</v>
      </c>
      <c r="Z14" s="271">
        <f>IF('Parade Entries'!$G15="Political",'Parade Entries'!AB15,0)</f>
        <v>0</v>
      </c>
      <c r="AA14" s="272">
        <f>IF('Parade Entries'!$G15="Political",'Parade Entries'!AC15,0)</f>
        <v>0</v>
      </c>
      <c r="AB14" s="156">
        <f>IF('Parade Entries'!$G15="Political",'Parade Entries'!AD15,0)</f>
        <v>0</v>
      </c>
      <c r="AC14" s="156">
        <f>IF('Parade Entries'!$G15="Political",'Parade Entries'!AE15,0)</f>
        <v>0</v>
      </c>
      <c r="AD14" s="156">
        <f>IF('Parade Entries'!$G15="Political",'Parade Entries'!AF15,0)</f>
        <v>0</v>
      </c>
    </row>
    <row r="15" spans="1:30" ht="18" x14ac:dyDescent="0.25">
      <c r="B15" s="156" t="str">
        <f>IF('Parade Entries'!$G16="Political",'Parade Entries'!B16,0)</f>
        <v>Springfield Mayor Misty Buscher</v>
      </c>
      <c r="C15" s="233" t="str">
        <f>IF('Parade Entries'!$G16="Political",'Parade Entries'!E16,0)</f>
        <v>12/19/25</v>
      </c>
      <c r="D15" s="269" t="str">
        <f>IF('Parade Entries'!$G16="Political",'Parade Entries'!F16,0)</f>
        <v>Paid</v>
      </c>
      <c r="E15" s="156" t="str">
        <f>IF('Parade Entries'!$G16="Political",'Parade Entries'!G16,0)</f>
        <v>Political</v>
      </c>
      <c r="F15" s="156" t="str">
        <f>IF('Parade Entries'!$G16="Political",'Parade Entries'!H16,0)</f>
        <v>Mike</v>
      </c>
      <c r="G15" s="156" t="str">
        <f>IF('Parade Entries'!$G16="Political",'Parade Entries'!I16,0)</f>
        <v>Buscher</v>
      </c>
      <c r="H15" s="156" t="str">
        <f>IF('Parade Entries'!$G16="Political",'Parade Entries'!J16,0)</f>
        <v>buschermike@gmail.com</v>
      </c>
      <c r="I15" s="268">
        <f>IF('Parade Entries'!$G16="Political",'Parade Entries'!K16,0)</f>
        <v>2175535958</v>
      </c>
      <c r="J15" s="156" t="str">
        <f>IF('Parade Entries'!$G16="Political",'Parade Entries'!L16,0)</f>
        <v>"Mayor of Springfield Misty Buscher"</v>
      </c>
      <c r="K15" s="156">
        <f>IF('Parade Entries'!$G16="Political",'Parade Entries'!M16,0)</f>
        <v>0</v>
      </c>
      <c r="L15" s="156" t="str">
        <f>IF('Parade Entries'!$G16="Political",'Parade Entries'!N16,0)</f>
        <v>No Notes</v>
      </c>
      <c r="M15" s="156">
        <f>IF('Parade Entries'!$G16="Political",'Parade Entries'!O16,0)</f>
        <v>0</v>
      </c>
      <c r="N15" s="156">
        <f>IF('Parade Entries'!$G16="Political",'Parade Entries'!P16,0)</f>
        <v>0</v>
      </c>
      <c r="O15" s="156">
        <f>IF('Parade Entries'!$G16="Political",'Parade Entries'!Q16,0)</f>
        <v>0</v>
      </c>
      <c r="P15" s="156">
        <f>IF('Parade Entries'!$G16="Political",'Parade Entries'!R16,0)</f>
        <v>0</v>
      </c>
      <c r="Q15" s="156">
        <f>IF('Parade Entries'!$G16="Political",'Parade Entries'!S16,0)</f>
        <v>0</v>
      </c>
      <c r="R15" s="156" t="str">
        <f>IF('Parade Entries'!$G16="Political",'Parade Entries'!T16,0)</f>
        <v>Online - Stripe</v>
      </c>
      <c r="S15" s="271">
        <f>IF('Parade Entries'!$G16="Political",'Parade Entries'!U16,0)</f>
        <v>350</v>
      </c>
      <c r="T15" s="271">
        <f>IF('Parade Entries'!$G16="Political",'Parade Entries'!W16,0)</f>
        <v>329.05</v>
      </c>
      <c r="U15" s="271">
        <f>IF('Parade Entries'!$G16="Political",'Parade Entries'!X16,0)</f>
        <v>0</v>
      </c>
      <c r="V15" s="271">
        <f>IF('Parade Entries'!$G16="Political",'Parade Entries'!V16,0)</f>
        <v>10.45</v>
      </c>
      <c r="W15" s="272">
        <f>IF('Parade Entries'!$G16="Political",'Parade Entries'!Y16,0)</f>
        <v>2.9857142857142856E-2</v>
      </c>
      <c r="X15" s="271">
        <f>IF('Parade Entries'!$G16="Political",'Parade Entries'!Z16,0)</f>
        <v>10.5</v>
      </c>
      <c r="Y15" s="272">
        <f>IF('Parade Entries'!$G16="Political",'Parade Entries'!AA16,0)</f>
        <v>0.03</v>
      </c>
      <c r="Z15" s="271">
        <f>IF('Parade Entries'!$G16="Political",'Parade Entries'!AB16,0)</f>
        <v>20.95</v>
      </c>
      <c r="AA15" s="272">
        <f>IF('Parade Entries'!$G16="Political",'Parade Entries'!AC16,0)</f>
        <v>5.9857142857142852E-2</v>
      </c>
      <c r="AB15" s="156" t="str">
        <f>IF('Parade Entries'!$G16="Political",'Parade Entries'!AD16,0)</f>
        <v>Mike Buscher</v>
      </c>
      <c r="AC15" s="156" t="str">
        <f>IF('Parade Entries'!$G16="Political",'Parade Entries'!AE16,0)</f>
        <v>New Site</v>
      </c>
      <c r="AD15" s="156" t="str">
        <f>IF('Parade Entries'!$G16="Political",'Parade Entries'!AF16,0)</f>
        <v/>
      </c>
    </row>
    <row r="16" spans="1:30" ht="18" x14ac:dyDescent="0.25">
      <c r="B16" s="156" t="str">
        <f>IF('Parade Entries'!$G17="Political",'Parade Entries'!B17,0)</f>
        <v>City Treasurer Colleen Redpath Feger</v>
      </c>
      <c r="C16" s="233">
        <f>IF('Parade Entries'!$G17="Political",'Parade Entries'!E17,0)</f>
        <v>46017</v>
      </c>
      <c r="D16" s="269" t="str">
        <f>IF('Parade Entries'!$G17="Political",'Parade Entries'!F17,0)</f>
        <v>Paid</v>
      </c>
      <c r="E16" s="156" t="str">
        <f>IF('Parade Entries'!$G17="Political",'Parade Entries'!G17,0)</f>
        <v>Political</v>
      </c>
      <c r="F16" s="156" t="str">
        <f>IF('Parade Entries'!$G17="Political",'Parade Entries'!H17,0)</f>
        <v>Colleen</v>
      </c>
      <c r="G16" s="156" t="str">
        <f>IF('Parade Entries'!$G17="Political",'Parade Entries'!I17,0)</f>
        <v>Feger</v>
      </c>
      <c r="H16" s="156" t="str">
        <f>IF('Parade Entries'!$G17="Political",'Parade Entries'!J17,0)</f>
        <v>colleen4treasurer@gmail.com</v>
      </c>
      <c r="I16" s="268">
        <f>IF('Parade Entries'!$G17="Political",'Parade Entries'!K17,0)</f>
        <v>2178011817</v>
      </c>
      <c r="J16" s="156" t="str">
        <f>IF('Parade Entries'!$G17="Political",'Parade Entries'!L17,0)</f>
        <v>City Treasurer Colleen Redpath Feger — serving Springfield as City Treasurer since 2023 with integrity, protecting our tax dollars, and keeping the city strong!”</v>
      </c>
      <c r="K16" s="156">
        <f>IF('Parade Entries'!$G17="Political",'Parade Entries'!M17,0)</f>
        <v>0</v>
      </c>
      <c r="L16" s="156" t="str">
        <f>IF('Parade Entries'!$G17="Political",'Parade Entries'!N17,0)</f>
        <v>No Notes</v>
      </c>
      <c r="M16" s="156">
        <f>IF('Parade Entries'!$G17="Political",'Parade Entries'!O17,0)</f>
        <v>0</v>
      </c>
      <c r="N16" s="156">
        <f>IF('Parade Entries'!$G17="Political",'Parade Entries'!P17,0)</f>
        <v>0</v>
      </c>
      <c r="O16" s="156">
        <f>IF('Parade Entries'!$G17="Political",'Parade Entries'!Q17,0)</f>
        <v>0</v>
      </c>
      <c r="P16" s="156">
        <f>IF('Parade Entries'!$G17="Political",'Parade Entries'!R17,0)</f>
        <v>0</v>
      </c>
      <c r="Q16" s="156">
        <f>IF('Parade Entries'!$G17="Political",'Parade Entries'!S17,0)</f>
        <v>0</v>
      </c>
      <c r="R16" s="156" t="str">
        <f>IF('Parade Entries'!$G17="Political",'Parade Entries'!T17,0)</f>
        <v>Online - Stripe</v>
      </c>
      <c r="S16" s="271">
        <f>IF('Parade Entries'!$G17="Political",'Parade Entries'!U17,0)</f>
        <v>350</v>
      </c>
      <c r="T16" s="271">
        <f>IF('Parade Entries'!$G17="Political",'Parade Entries'!W17,0)</f>
        <v>329.05</v>
      </c>
      <c r="U16" s="271">
        <f>IF('Parade Entries'!$G17="Political",'Parade Entries'!X17,0)</f>
        <v>0</v>
      </c>
      <c r="V16" s="271">
        <f>IF('Parade Entries'!$G17="Political",'Parade Entries'!V17,0)</f>
        <v>10.45</v>
      </c>
      <c r="W16" s="272">
        <f>IF('Parade Entries'!$G17="Political",'Parade Entries'!Y17,0)</f>
        <v>2.9857142857142856E-2</v>
      </c>
      <c r="X16" s="271">
        <f>IF('Parade Entries'!$G17="Political",'Parade Entries'!Z17,0)</f>
        <v>10.5</v>
      </c>
      <c r="Y16" s="272">
        <f>IF('Parade Entries'!$G17="Political",'Parade Entries'!AA17,0)</f>
        <v>0.03</v>
      </c>
      <c r="Z16" s="271">
        <f>IF('Parade Entries'!$G17="Political",'Parade Entries'!AB17,0)</f>
        <v>20.95</v>
      </c>
      <c r="AA16" s="272">
        <f>IF('Parade Entries'!$G17="Political",'Parade Entries'!AC17,0)</f>
        <v>5.9857142857142852E-2</v>
      </c>
      <c r="AB16" s="156" t="str">
        <f>IF('Parade Entries'!$G17="Political",'Parade Entries'!AD17,0)</f>
        <v>Colleen Feger</v>
      </c>
      <c r="AC16" s="156" t="str">
        <f>IF('Parade Entries'!$G17="Political",'Parade Entries'!AE17,0)</f>
        <v>New Site</v>
      </c>
      <c r="AD16" s="156" t="str">
        <f>IF('Parade Entries'!$G17="Political",'Parade Entries'!AF17,0)</f>
        <v/>
      </c>
    </row>
    <row r="17" spans="2:30" ht="18" x14ac:dyDescent="0.25">
      <c r="B17" s="156">
        <f>IF('Parade Entries'!$G18="Political",'Parade Entries'!B18,0)</f>
        <v>0</v>
      </c>
      <c r="C17" s="233">
        <f>IF('Parade Entries'!$G18="Political",'Parade Entries'!E18,0)</f>
        <v>0</v>
      </c>
      <c r="D17" s="269">
        <f>IF('Parade Entries'!$G18="Political",'Parade Entries'!F18,0)</f>
        <v>0</v>
      </c>
      <c r="E17" s="156">
        <f>IF('Parade Entries'!$G18="Political",'Parade Entries'!G18,0)</f>
        <v>0</v>
      </c>
      <c r="F17" s="156">
        <f>IF('Parade Entries'!$G18="Political",'Parade Entries'!H18,0)</f>
        <v>0</v>
      </c>
      <c r="G17" s="156">
        <f>IF('Parade Entries'!$G18="Political",'Parade Entries'!I18,0)</f>
        <v>0</v>
      </c>
      <c r="H17" s="156">
        <f>IF('Parade Entries'!$G18="Political",'Parade Entries'!J18,0)</f>
        <v>0</v>
      </c>
      <c r="I17" s="268">
        <f>IF('Parade Entries'!$G18="Political",'Parade Entries'!K18,0)</f>
        <v>0</v>
      </c>
      <c r="J17" s="156">
        <f>IF('Parade Entries'!$G18="Political",'Parade Entries'!L18,0)</f>
        <v>0</v>
      </c>
      <c r="K17" s="156">
        <f>IF('Parade Entries'!$G18="Political",'Parade Entries'!M18,0)</f>
        <v>0</v>
      </c>
      <c r="L17" s="156">
        <f>IF('Parade Entries'!$G18="Political",'Parade Entries'!N18,0)</f>
        <v>0</v>
      </c>
      <c r="M17" s="156">
        <f>IF('Parade Entries'!$G18="Political",'Parade Entries'!O18,0)</f>
        <v>0</v>
      </c>
      <c r="N17" s="156">
        <f>IF('Parade Entries'!$G18="Political",'Parade Entries'!P18,0)</f>
        <v>0</v>
      </c>
      <c r="O17" s="156">
        <f>IF('Parade Entries'!$G18="Political",'Parade Entries'!Q18,0)</f>
        <v>0</v>
      </c>
      <c r="P17" s="156">
        <f>IF('Parade Entries'!$G18="Political",'Parade Entries'!R18,0)</f>
        <v>0</v>
      </c>
      <c r="Q17" s="156">
        <f>IF('Parade Entries'!$G18="Political",'Parade Entries'!S18,0)</f>
        <v>0</v>
      </c>
      <c r="R17" s="156">
        <f>IF('Parade Entries'!$G18="Political",'Parade Entries'!T18,0)</f>
        <v>0</v>
      </c>
      <c r="S17" s="271">
        <f>IF('Parade Entries'!$G18="Political",'Parade Entries'!U18,0)</f>
        <v>0</v>
      </c>
      <c r="T17" s="271">
        <f>IF('Parade Entries'!$G18="Political",'Parade Entries'!W18,0)</f>
        <v>0</v>
      </c>
      <c r="U17" s="271">
        <f>IF('Parade Entries'!$G18="Political",'Parade Entries'!X18,0)</f>
        <v>0</v>
      </c>
      <c r="V17" s="271">
        <f>IF('Parade Entries'!$G18="Political",'Parade Entries'!V18,0)</f>
        <v>0</v>
      </c>
      <c r="W17" s="272">
        <f>IF('Parade Entries'!$G18="Political",'Parade Entries'!Y18,0)</f>
        <v>0</v>
      </c>
      <c r="X17" s="271">
        <f>IF('Parade Entries'!$G18="Political",'Parade Entries'!Z18,0)</f>
        <v>0</v>
      </c>
      <c r="Y17" s="272">
        <f>IF('Parade Entries'!$G18="Political",'Parade Entries'!AA18,0)</f>
        <v>0</v>
      </c>
      <c r="Z17" s="271">
        <f>IF('Parade Entries'!$G18="Political",'Parade Entries'!AB18,0)</f>
        <v>0</v>
      </c>
      <c r="AA17" s="272">
        <f>IF('Parade Entries'!$G18="Political",'Parade Entries'!AC18,0)</f>
        <v>0</v>
      </c>
      <c r="AB17" s="156">
        <f>IF('Parade Entries'!$G18="Political",'Parade Entries'!AD18,0)</f>
        <v>0</v>
      </c>
      <c r="AC17" s="156">
        <f>IF('Parade Entries'!$G18="Political",'Parade Entries'!AE18,0)</f>
        <v>0</v>
      </c>
      <c r="AD17" s="156">
        <f>IF('Parade Entries'!$G18="Political",'Parade Entries'!AF18,0)</f>
        <v>0</v>
      </c>
    </row>
    <row r="18" spans="2:30" ht="18" x14ac:dyDescent="0.25">
      <c r="B18" s="156">
        <f>IF('Parade Entries'!$G19="Political",'Parade Entries'!B19,0)</f>
        <v>0</v>
      </c>
      <c r="C18" s="233">
        <f>IF('Parade Entries'!$G19="Political",'Parade Entries'!E19,0)</f>
        <v>0</v>
      </c>
      <c r="D18" s="269">
        <f>IF('Parade Entries'!$G19="Political",'Parade Entries'!F19,0)</f>
        <v>0</v>
      </c>
      <c r="E18" s="156">
        <f>IF('Parade Entries'!$G19="Political",'Parade Entries'!G19,0)</f>
        <v>0</v>
      </c>
      <c r="F18" s="156">
        <f>IF('Parade Entries'!$G19="Political",'Parade Entries'!H19,0)</f>
        <v>0</v>
      </c>
      <c r="G18" s="156">
        <f>IF('Parade Entries'!$G19="Political",'Parade Entries'!I19,0)</f>
        <v>0</v>
      </c>
      <c r="H18" s="156">
        <f>IF('Parade Entries'!$G19="Political",'Parade Entries'!J19,0)</f>
        <v>0</v>
      </c>
      <c r="I18" s="268">
        <f>IF('Parade Entries'!$G19="Political",'Parade Entries'!K19,0)</f>
        <v>0</v>
      </c>
      <c r="J18" s="156">
        <f>IF('Parade Entries'!$G19="Political",'Parade Entries'!L19,0)</f>
        <v>0</v>
      </c>
      <c r="K18" s="156">
        <f>IF('Parade Entries'!$G19="Political",'Parade Entries'!M19,0)</f>
        <v>0</v>
      </c>
      <c r="L18" s="156">
        <f>IF('Parade Entries'!$G19="Political",'Parade Entries'!N19,0)</f>
        <v>0</v>
      </c>
      <c r="M18" s="156">
        <f>IF('Parade Entries'!$G19="Political",'Parade Entries'!O19,0)</f>
        <v>0</v>
      </c>
      <c r="N18" s="156">
        <f>IF('Parade Entries'!$G19="Political",'Parade Entries'!P19,0)</f>
        <v>0</v>
      </c>
      <c r="O18" s="156">
        <f>IF('Parade Entries'!$G19="Political",'Parade Entries'!Q19,0)</f>
        <v>0</v>
      </c>
      <c r="P18" s="156">
        <f>IF('Parade Entries'!$G19="Political",'Parade Entries'!R19,0)</f>
        <v>0</v>
      </c>
      <c r="Q18" s="156">
        <f>IF('Parade Entries'!$G19="Political",'Parade Entries'!S19,0)</f>
        <v>0</v>
      </c>
      <c r="R18" s="156">
        <f>IF('Parade Entries'!$G19="Political",'Parade Entries'!T19,0)</f>
        <v>0</v>
      </c>
      <c r="S18" s="271">
        <f>IF('Parade Entries'!$G19="Political",'Parade Entries'!U19,0)</f>
        <v>0</v>
      </c>
      <c r="T18" s="271">
        <f>IF('Parade Entries'!$G19="Political",'Parade Entries'!W19,0)</f>
        <v>0</v>
      </c>
      <c r="U18" s="271">
        <f>IF('Parade Entries'!$G19="Political",'Parade Entries'!X19,0)</f>
        <v>0</v>
      </c>
      <c r="V18" s="271">
        <f>IF('Parade Entries'!$G19="Political",'Parade Entries'!V19,0)</f>
        <v>0</v>
      </c>
      <c r="W18" s="272">
        <f>IF('Parade Entries'!$G19="Political",'Parade Entries'!Y19,0)</f>
        <v>0</v>
      </c>
      <c r="X18" s="271">
        <f>IF('Parade Entries'!$G19="Political",'Parade Entries'!Z19,0)</f>
        <v>0</v>
      </c>
      <c r="Y18" s="272">
        <f>IF('Parade Entries'!$G19="Political",'Parade Entries'!AA19,0)</f>
        <v>0</v>
      </c>
      <c r="Z18" s="271">
        <f>IF('Parade Entries'!$G19="Political",'Parade Entries'!AB19,0)</f>
        <v>0</v>
      </c>
      <c r="AA18" s="272">
        <f>IF('Parade Entries'!$G19="Political",'Parade Entries'!AC19,0)</f>
        <v>0</v>
      </c>
      <c r="AB18" s="156">
        <f>IF('Parade Entries'!$G19="Political",'Parade Entries'!AD19,0)</f>
        <v>0</v>
      </c>
      <c r="AC18" s="156">
        <f>IF('Parade Entries'!$G19="Political",'Parade Entries'!AE19,0)</f>
        <v>0</v>
      </c>
      <c r="AD18" s="156">
        <f>IF('Parade Entries'!$G19="Political",'Parade Entries'!AF19,0)</f>
        <v>0</v>
      </c>
    </row>
    <row r="19" spans="2:30" ht="18" x14ac:dyDescent="0.25">
      <c r="B19" s="156">
        <f>IF('Parade Entries'!$G20="Political",'Parade Entries'!B20,0)</f>
        <v>0</v>
      </c>
      <c r="C19" s="233">
        <f>IF('Parade Entries'!$G20="Political",'Parade Entries'!E20,0)</f>
        <v>0</v>
      </c>
      <c r="D19" s="269">
        <f>IF('Parade Entries'!$G20="Political",'Parade Entries'!F20,0)</f>
        <v>0</v>
      </c>
      <c r="E19" s="156">
        <f>IF('Parade Entries'!$G20="Political",'Parade Entries'!G20,0)</f>
        <v>0</v>
      </c>
      <c r="F19" s="156">
        <f>IF('Parade Entries'!$G20="Political",'Parade Entries'!H20,0)</f>
        <v>0</v>
      </c>
      <c r="G19" s="156">
        <f>IF('Parade Entries'!$G20="Political",'Parade Entries'!I20,0)</f>
        <v>0</v>
      </c>
      <c r="H19" s="156">
        <f>IF('Parade Entries'!$G20="Political",'Parade Entries'!J20,0)</f>
        <v>0</v>
      </c>
      <c r="I19" s="268">
        <f>IF('Parade Entries'!$G20="Political",'Parade Entries'!K20,0)</f>
        <v>0</v>
      </c>
      <c r="J19" s="156">
        <f>IF('Parade Entries'!$G20="Political",'Parade Entries'!L20,0)</f>
        <v>0</v>
      </c>
      <c r="K19" s="156">
        <f>IF('Parade Entries'!$G20="Political",'Parade Entries'!M20,0)</f>
        <v>0</v>
      </c>
      <c r="L19" s="156">
        <f>IF('Parade Entries'!$G20="Political",'Parade Entries'!N20,0)</f>
        <v>0</v>
      </c>
      <c r="M19" s="156">
        <f>IF('Parade Entries'!$G20="Political",'Parade Entries'!O20,0)</f>
        <v>0</v>
      </c>
      <c r="N19" s="156">
        <f>IF('Parade Entries'!$G20="Political",'Parade Entries'!P20,0)</f>
        <v>0</v>
      </c>
      <c r="O19" s="156">
        <f>IF('Parade Entries'!$G20="Political",'Parade Entries'!Q20,0)</f>
        <v>0</v>
      </c>
      <c r="P19" s="156">
        <f>IF('Parade Entries'!$G20="Political",'Parade Entries'!R20,0)</f>
        <v>0</v>
      </c>
      <c r="Q19" s="156">
        <f>IF('Parade Entries'!$G20="Political",'Parade Entries'!S20,0)</f>
        <v>0</v>
      </c>
      <c r="R19" s="156">
        <f>IF('Parade Entries'!$G20="Political",'Parade Entries'!T20,0)</f>
        <v>0</v>
      </c>
      <c r="S19" s="271">
        <f>IF('Parade Entries'!$G20="Political",'Parade Entries'!U20,0)</f>
        <v>0</v>
      </c>
      <c r="T19" s="271">
        <f>IF('Parade Entries'!$G20="Political",'Parade Entries'!W20,0)</f>
        <v>0</v>
      </c>
      <c r="U19" s="271">
        <f>IF('Parade Entries'!$G20="Political",'Parade Entries'!X20,0)</f>
        <v>0</v>
      </c>
      <c r="V19" s="271">
        <f>IF('Parade Entries'!$G20="Political",'Parade Entries'!V20,0)</f>
        <v>0</v>
      </c>
      <c r="W19" s="272">
        <f>IF('Parade Entries'!$G20="Political",'Parade Entries'!Y20,0)</f>
        <v>0</v>
      </c>
      <c r="X19" s="271">
        <f>IF('Parade Entries'!$G20="Political",'Parade Entries'!Z20,0)</f>
        <v>0</v>
      </c>
      <c r="Y19" s="272">
        <f>IF('Parade Entries'!$G20="Political",'Parade Entries'!AA20,0)</f>
        <v>0</v>
      </c>
      <c r="Z19" s="271">
        <f>IF('Parade Entries'!$G20="Political",'Parade Entries'!AB20,0)</f>
        <v>0</v>
      </c>
      <c r="AA19" s="272">
        <f>IF('Parade Entries'!$G20="Political",'Parade Entries'!AC20,0)</f>
        <v>0</v>
      </c>
      <c r="AB19" s="156">
        <f>IF('Parade Entries'!$G20="Political",'Parade Entries'!AD20,0)</f>
        <v>0</v>
      </c>
      <c r="AC19" s="156">
        <f>IF('Parade Entries'!$G20="Political",'Parade Entries'!AE20,0)</f>
        <v>0</v>
      </c>
      <c r="AD19" s="156">
        <f>IF('Parade Entries'!$G20="Political",'Parade Entries'!AF20,0)</f>
        <v>0</v>
      </c>
    </row>
    <row r="20" spans="2:30" ht="18" x14ac:dyDescent="0.25">
      <c r="B20" s="156">
        <f>IF('Parade Entries'!$G21="Political",'Parade Entries'!B21,0)</f>
        <v>0</v>
      </c>
      <c r="C20" s="233">
        <f>IF('Parade Entries'!$G21="Political",'Parade Entries'!E21,0)</f>
        <v>0</v>
      </c>
      <c r="D20" s="269">
        <f>IF('Parade Entries'!$G21="Political",'Parade Entries'!F21,0)</f>
        <v>0</v>
      </c>
      <c r="E20" s="156">
        <f>IF('Parade Entries'!$G21="Political",'Parade Entries'!G21,0)</f>
        <v>0</v>
      </c>
      <c r="F20" s="156">
        <f>IF('Parade Entries'!$G21="Political",'Parade Entries'!H21,0)</f>
        <v>0</v>
      </c>
      <c r="G20" s="156">
        <f>IF('Parade Entries'!$G21="Political",'Parade Entries'!I21,0)</f>
        <v>0</v>
      </c>
      <c r="H20" s="156">
        <f>IF('Parade Entries'!$G21="Political",'Parade Entries'!J21,0)</f>
        <v>0</v>
      </c>
      <c r="I20" s="268">
        <f>IF('Parade Entries'!$G21="Political",'Parade Entries'!K21,0)</f>
        <v>0</v>
      </c>
      <c r="J20" s="156">
        <f>IF('Parade Entries'!$G21="Political",'Parade Entries'!L21,0)</f>
        <v>0</v>
      </c>
      <c r="K20" s="156">
        <f>IF('Parade Entries'!$G21="Political",'Parade Entries'!M21,0)</f>
        <v>0</v>
      </c>
      <c r="L20" s="156">
        <f>IF('Parade Entries'!$G21="Political",'Parade Entries'!N21,0)</f>
        <v>0</v>
      </c>
      <c r="M20" s="156">
        <f>IF('Parade Entries'!$G21="Political",'Parade Entries'!O21,0)</f>
        <v>0</v>
      </c>
      <c r="N20" s="156">
        <f>IF('Parade Entries'!$G21="Political",'Parade Entries'!P21,0)</f>
        <v>0</v>
      </c>
      <c r="O20" s="156">
        <f>IF('Parade Entries'!$G21="Political",'Parade Entries'!Q21,0)</f>
        <v>0</v>
      </c>
      <c r="P20" s="156">
        <f>IF('Parade Entries'!$G21="Political",'Parade Entries'!R21,0)</f>
        <v>0</v>
      </c>
      <c r="Q20" s="156">
        <f>IF('Parade Entries'!$G21="Political",'Parade Entries'!S21,0)</f>
        <v>0</v>
      </c>
      <c r="R20" s="156">
        <f>IF('Parade Entries'!$G21="Political",'Parade Entries'!T21,0)</f>
        <v>0</v>
      </c>
      <c r="S20" s="271">
        <f>IF('Parade Entries'!$G21="Political",'Parade Entries'!U21,0)</f>
        <v>0</v>
      </c>
      <c r="T20" s="271">
        <f>IF('Parade Entries'!$G21="Political",'Parade Entries'!W21,0)</f>
        <v>0</v>
      </c>
      <c r="U20" s="271">
        <f>IF('Parade Entries'!$G21="Political",'Parade Entries'!X21,0)</f>
        <v>0</v>
      </c>
      <c r="V20" s="271">
        <f>IF('Parade Entries'!$G21="Political",'Parade Entries'!V21,0)</f>
        <v>0</v>
      </c>
      <c r="W20" s="272">
        <f>IF('Parade Entries'!$G21="Political",'Parade Entries'!Y21,0)</f>
        <v>0</v>
      </c>
      <c r="X20" s="271">
        <f>IF('Parade Entries'!$G21="Political",'Parade Entries'!Z21,0)</f>
        <v>0</v>
      </c>
      <c r="Y20" s="272">
        <f>IF('Parade Entries'!$G21="Political",'Parade Entries'!AA21,0)</f>
        <v>0</v>
      </c>
      <c r="Z20" s="271">
        <f>IF('Parade Entries'!$G21="Political",'Parade Entries'!AB21,0)</f>
        <v>0</v>
      </c>
      <c r="AA20" s="272">
        <f>IF('Parade Entries'!$G21="Political",'Parade Entries'!AC21,0)</f>
        <v>0</v>
      </c>
      <c r="AB20" s="156">
        <f>IF('Parade Entries'!$G21="Political",'Parade Entries'!AD21,0)</f>
        <v>0</v>
      </c>
      <c r="AC20" s="156">
        <f>IF('Parade Entries'!$G21="Political",'Parade Entries'!AE21,0)</f>
        <v>0</v>
      </c>
      <c r="AD20" s="156">
        <f>IF('Parade Entries'!$G21="Political",'Parade Entries'!AF21,0)</f>
        <v>0</v>
      </c>
    </row>
    <row r="21" spans="2:30" ht="18" x14ac:dyDescent="0.25">
      <c r="B21" s="156">
        <f>IF('Parade Entries'!$G22="Political",'Parade Entries'!B22,0)</f>
        <v>0</v>
      </c>
      <c r="C21" s="233">
        <f>IF('Parade Entries'!$G22="Political",'Parade Entries'!E22,0)</f>
        <v>0</v>
      </c>
      <c r="D21" s="269">
        <f>IF('Parade Entries'!$G22="Political",'Parade Entries'!F22,0)</f>
        <v>0</v>
      </c>
      <c r="E21" s="156">
        <f>IF('Parade Entries'!$G22="Political",'Parade Entries'!G22,0)</f>
        <v>0</v>
      </c>
      <c r="F21" s="156">
        <f>IF('Parade Entries'!$G22="Political",'Parade Entries'!H22,0)</f>
        <v>0</v>
      </c>
      <c r="G21" s="156">
        <f>IF('Parade Entries'!$G22="Political",'Parade Entries'!I22,0)</f>
        <v>0</v>
      </c>
      <c r="H21" s="156">
        <f>IF('Parade Entries'!$G22="Political",'Parade Entries'!J22,0)</f>
        <v>0</v>
      </c>
      <c r="I21" s="268">
        <f>IF('Parade Entries'!$G22="Political",'Parade Entries'!K22,0)</f>
        <v>0</v>
      </c>
      <c r="J21" s="156">
        <f>IF('Parade Entries'!$G22="Political",'Parade Entries'!L22,0)</f>
        <v>0</v>
      </c>
      <c r="K21" s="156">
        <f>IF('Parade Entries'!$G22="Political",'Parade Entries'!M22,0)</f>
        <v>0</v>
      </c>
      <c r="L21" s="156">
        <f>IF('Parade Entries'!$G22="Political",'Parade Entries'!N22,0)</f>
        <v>0</v>
      </c>
      <c r="M21" s="156">
        <f>IF('Parade Entries'!$G22="Political",'Parade Entries'!O22,0)</f>
        <v>0</v>
      </c>
      <c r="N21" s="156">
        <f>IF('Parade Entries'!$G22="Political",'Parade Entries'!P22,0)</f>
        <v>0</v>
      </c>
      <c r="O21" s="156">
        <f>IF('Parade Entries'!$G22="Political",'Parade Entries'!Q22,0)</f>
        <v>0</v>
      </c>
      <c r="P21" s="156">
        <f>IF('Parade Entries'!$G22="Political",'Parade Entries'!R22,0)</f>
        <v>0</v>
      </c>
      <c r="Q21" s="156">
        <f>IF('Parade Entries'!$G22="Political",'Parade Entries'!S22,0)</f>
        <v>0</v>
      </c>
      <c r="R21" s="156">
        <f>IF('Parade Entries'!$G22="Political",'Parade Entries'!T22,0)</f>
        <v>0</v>
      </c>
      <c r="S21" s="271">
        <f>IF('Parade Entries'!$G22="Political",'Parade Entries'!U22,0)</f>
        <v>0</v>
      </c>
      <c r="T21" s="271">
        <f>IF('Parade Entries'!$G22="Political",'Parade Entries'!W22,0)</f>
        <v>0</v>
      </c>
      <c r="U21" s="271">
        <f>IF('Parade Entries'!$G22="Political",'Parade Entries'!X22,0)</f>
        <v>0</v>
      </c>
      <c r="V21" s="271">
        <f>IF('Parade Entries'!$G22="Political",'Parade Entries'!V22,0)</f>
        <v>0</v>
      </c>
      <c r="W21" s="272">
        <f>IF('Parade Entries'!$G22="Political",'Parade Entries'!Y22,0)</f>
        <v>0</v>
      </c>
      <c r="X21" s="271">
        <f>IF('Parade Entries'!$G22="Political",'Parade Entries'!Z22,0)</f>
        <v>0</v>
      </c>
      <c r="Y21" s="272">
        <f>IF('Parade Entries'!$G22="Political",'Parade Entries'!AA22,0)</f>
        <v>0</v>
      </c>
      <c r="Z21" s="271">
        <f>IF('Parade Entries'!$G22="Political",'Parade Entries'!AB22,0)</f>
        <v>0</v>
      </c>
      <c r="AA21" s="272">
        <f>IF('Parade Entries'!$G22="Political",'Parade Entries'!AC22,0)</f>
        <v>0</v>
      </c>
      <c r="AB21" s="156">
        <f>IF('Parade Entries'!$G22="Political",'Parade Entries'!AD22,0)</f>
        <v>0</v>
      </c>
      <c r="AC21" s="156">
        <f>IF('Parade Entries'!$G22="Political",'Parade Entries'!AE22,0)</f>
        <v>0</v>
      </c>
      <c r="AD21" s="156">
        <f>IF('Parade Entries'!$G22="Political",'Parade Entries'!AF22,0)</f>
        <v>0</v>
      </c>
    </row>
    <row r="22" spans="2:30" ht="18" x14ac:dyDescent="0.25">
      <c r="B22" s="156">
        <f>IF('Parade Entries'!$G23="Political",'Parade Entries'!B23,0)</f>
        <v>0</v>
      </c>
      <c r="C22" s="233">
        <f>IF('Parade Entries'!$G23="Political",'Parade Entries'!E23,0)</f>
        <v>0</v>
      </c>
      <c r="D22" s="269">
        <f>IF('Parade Entries'!$G23="Political",'Parade Entries'!F23,0)</f>
        <v>0</v>
      </c>
      <c r="E22" s="156">
        <f>IF('Parade Entries'!$G23="Political",'Parade Entries'!G23,0)</f>
        <v>0</v>
      </c>
      <c r="F22" s="156">
        <f>IF('Parade Entries'!$G23="Political",'Parade Entries'!H23,0)</f>
        <v>0</v>
      </c>
      <c r="G22" s="156">
        <f>IF('Parade Entries'!$G23="Political",'Parade Entries'!I23,0)</f>
        <v>0</v>
      </c>
      <c r="H22" s="156">
        <f>IF('Parade Entries'!$G23="Political",'Parade Entries'!J23,0)</f>
        <v>0</v>
      </c>
      <c r="I22" s="268">
        <f>IF('Parade Entries'!$G23="Political",'Parade Entries'!K23,0)</f>
        <v>0</v>
      </c>
      <c r="J22" s="156">
        <f>IF('Parade Entries'!$G23="Political",'Parade Entries'!L23,0)</f>
        <v>0</v>
      </c>
      <c r="K22" s="156">
        <f>IF('Parade Entries'!$G23="Political",'Parade Entries'!M23,0)</f>
        <v>0</v>
      </c>
      <c r="L22" s="156">
        <f>IF('Parade Entries'!$G23="Political",'Parade Entries'!N23,0)</f>
        <v>0</v>
      </c>
      <c r="M22" s="156">
        <f>IF('Parade Entries'!$G23="Political",'Parade Entries'!O23,0)</f>
        <v>0</v>
      </c>
      <c r="N22" s="156">
        <f>IF('Parade Entries'!$G23="Political",'Parade Entries'!P23,0)</f>
        <v>0</v>
      </c>
      <c r="O22" s="156">
        <f>IF('Parade Entries'!$G23="Political",'Parade Entries'!Q23,0)</f>
        <v>0</v>
      </c>
      <c r="P22" s="156">
        <f>IF('Parade Entries'!$G23="Political",'Parade Entries'!R23,0)</f>
        <v>0</v>
      </c>
      <c r="Q22" s="156">
        <f>IF('Parade Entries'!$G23="Political",'Parade Entries'!S23,0)</f>
        <v>0</v>
      </c>
      <c r="R22" s="156">
        <f>IF('Parade Entries'!$G23="Political",'Parade Entries'!T23,0)</f>
        <v>0</v>
      </c>
      <c r="S22" s="271">
        <f>IF('Parade Entries'!$G23="Political",'Parade Entries'!U23,0)</f>
        <v>0</v>
      </c>
      <c r="T22" s="271">
        <f>IF('Parade Entries'!$G23="Political",'Parade Entries'!W23,0)</f>
        <v>0</v>
      </c>
      <c r="U22" s="271">
        <f>IF('Parade Entries'!$G23="Political",'Parade Entries'!X23,0)</f>
        <v>0</v>
      </c>
      <c r="V22" s="271">
        <f>IF('Parade Entries'!$G23="Political",'Parade Entries'!V23,0)</f>
        <v>0</v>
      </c>
      <c r="W22" s="272">
        <f>IF('Parade Entries'!$G23="Political",'Parade Entries'!Y23,0)</f>
        <v>0</v>
      </c>
      <c r="X22" s="271">
        <f>IF('Parade Entries'!$G23="Political",'Parade Entries'!Z23,0)</f>
        <v>0</v>
      </c>
      <c r="Y22" s="272">
        <f>IF('Parade Entries'!$G23="Political",'Parade Entries'!AA23,0)</f>
        <v>0</v>
      </c>
      <c r="Z22" s="271">
        <f>IF('Parade Entries'!$G23="Political",'Parade Entries'!AB23,0)</f>
        <v>0</v>
      </c>
      <c r="AA22" s="272">
        <f>IF('Parade Entries'!$G23="Political",'Parade Entries'!AC23,0)</f>
        <v>0</v>
      </c>
      <c r="AB22" s="156">
        <f>IF('Parade Entries'!$G23="Political",'Parade Entries'!AD23,0)</f>
        <v>0</v>
      </c>
      <c r="AC22" s="156">
        <f>IF('Parade Entries'!$G23="Political",'Parade Entries'!AE23,0)</f>
        <v>0</v>
      </c>
      <c r="AD22" s="156">
        <f>IF('Parade Entries'!$G23="Political",'Parade Entries'!AF23,0)</f>
        <v>0</v>
      </c>
    </row>
    <row r="23" spans="2:30" ht="18" x14ac:dyDescent="0.25">
      <c r="B23" s="156">
        <f>IF('Parade Entries'!$G24="Political",'Parade Entries'!B24,0)</f>
        <v>0</v>
      </c>
      <c r="C23" s="233">
        <f>IF('Parade Entries'!$G24="Political",'Parade Entries'!E24,0)</f>
        <v>0</v>
      </c>
      <c r="D23" s="269">
        <f>IF('Parade Entries'!$G24="Political",'Parade Entries'!F24,0)</f>
        <v>0</v>
      </c>
      <c r="E23" s="156">
        <f>IF('Parade Entries'!$G24="Political",'Parade Entries'!G24,0)</f>
        <v>0</v>
      </c>
      <c r="F23" s="156">
        <f>IF('Parade Entries'!$G24="Political",'Parade Entries'!H24,0)</f>
        <v>0</v>
      </c>
      <c r="G23" s="156">
        <f>IF('Parade Entries'!$G24="Political",'Parade Entries'!I24,0)</f>
        <v>0</v>
      </c>
      <c r="H23" s="156">
        <f>IF('Parade Entries'!$G24="Political",'Parade Entries'!J24,0)</f>
        <v>0</v>
      </c>
      <c r="I23" s="268">
        <f>IF('Parade Entries'!$G24="Political",'Parade Entries'!K24,0)</f>
        <v>0</v>
      </c>
      <c r="J23" s="156">
        <f>IF('Parade Entries'!$G24="Political",'Parade Entries'!L24,0)</f>
        <v>0</v>
      </c>
      <c r="K23" s="156">
        <f>IF('Parade Entries'!$G24="Political",'Parade Entries'!M24,0)</f>
        <v>0</v>
      </c>
      <c r="L23" s="156">
        <f>IF('Parade Entries'!$G24="Political",'Parade Entries'!N24,0)</f>
        <v>0</v>
      </c>
      <c r="M23" s="156">
        <f>IF('Parade Entries'!$G24="Political",'Parade Entries'!O24,0)</f>
        <v>0</v>
      </c>
      <c r="N23" s="156">
        <f>IF('Parade Entries'!$G24="Political",'Parade Entries'!P24,0)</f>
        <v>0</v>
      </c>
      <c r="O23" s="156">
        <f>IF('Parade Entries'!$G24="Political",'Parade Entries'!Q24,0)</f>
        <v>0</v>
      </c>
      <c r="P23" s="156">
        <f>IF('Parade Entries'!$G24="Political",'Parade Entries'!R24,0)</f>
        <v>0</v>
      </c>
      <c r="Q23" s="156">
        <f>IF('Parade Entries'!$G24="Political",'Parade Entries'!S24,0)</f>
        <v>0</v>
      </c>
      <c r="R23" s="156">
        <f>IF('Parade Entries'!$G24="Political",'Parade Entries'!T24,0)</f>
        <v>0</v>
      </c>
      <c r="S23" s="271">
        <f>IF('Parade Entries'!$G24="Political",'Parade Entries'!U24,0)</f>
        <v>0</v>
      </c>
      <c r="T23" s="271">
        <f>IF('Parade Entries'!$G24="Political",'Parade Entries'!W24,0)</f>
        <v>0</v>
      </c>
      <c r="U23" s="271">
        <f>IF('Parade Entries'!$G24="Political",'Parade Entries'!X24,0)</f>
        <v>0</v>
      </c>
      <c r="V23" s="271">
        <f>IF('Parade Entries'!$G24="Political",'Parade Entries'!V24,0)</f>
        <v>0</v>
      </c>
      <c r="W23" s="272">
        <f>IF('Parade Entries'!$G24="Political",'Parade Entries'!Y24,0)</f>
        <v>0</v>
      </c>
      <c r="X23" s="271">
        <f>IF('Parade Entries'!$G24="Political",'Parade Entries'!Z24,0)</f>
        <v>0</v>
      </c>
      <c r="Y23" s="272">
        <f>IF('Parade Entries'!$G24="Political",'Parade Entries'!AA24,0)</f>
        <v>0</v>
      </c>
      <c r="Z23" s="271">
        <f>IF('Parade Entries'!$G24="Political",'Parade Entries'!AB24,0)</f>
        <v>0</v>
      </c>
      <c r="AA23" s="272">
        <f>IF('Parade Entries'!$G24="Political",'Parade Entries'!AC24,0)</f>
        <v>0</v>
      </c>
      <c r="AB23" s="156">
        <f>IF('Parade Entries'!$G24="Political",'Parade Entries'!AD24,0)</f>
        <v>0</v>
      </c>
      <c r="AC23" s="156">
        <f>IF('Parade Entries'!$G24="Political",'Parade Entries'!AE24,0)</f>
        <v>0</v>
      </c>
      <c r="AD23" s="156">
        <f>IF('Parade Entries'!$G24="Political",'Parade Entries'!AF24,0)</f>
        <v>0</v>
      </c>
    </row>
    <row r="24" spans="2:30" ht="18" x14ac:dyDescent="0.25">
      <c r="B24" s="156">
        <f>IF('Parade Entries'!$G25="Political",'Parade Entries'!B25,0)</f>
        <v>0</v>
      </c>
      <c r="C24" s="233">
        <f>IF('Parade Entries'!$G25="Political",'Parade Entries'!E25,0)</f>
        <v>0</v>
      </c>
      <c r="D24" s="269">
        <f>IF('Parade Entries'!$G25="Political",'Parade Entries'!F25,0)</f>
        <v>0</v>
      </c>
      <c r="E24" s="156">
        <f>IF('Parade Entries'!$G25="Political",'Parade Entries'!G25,0)</f>
        <v>0</v>
      </c>
      <c r="F24" s="156">
        <f>IF('Parade Entries'!$G25="Political",'Parade Entries'!H25,0)</f>
        <v>0</v>
      </c>
      <c r="G24" s="156">
        <f>IF('Parade Entries'!$G25="Political",'Parade Entries'!I25,0)</f>
        <v>0</v>
      </c>
      <c r="H24" s="156">
        <f>IF('Parade Entries'!$G25="Political",'Parade Entries'!J25,0)</f>
        <v>0</v>
      </c>
      <c r="I24" s="268">
        <f>IF('Parade Entries'!$G25="Political",'Parade Entries'!K25,0)</f>
        <v>0</v>
      </c>
      <c r="J24" s="156">
        <f>IF('Parade Entries'!$G25="Political",'Parade Entries'!L25,0)</f>
        <v>0</v>
      </c>
      <c r="K24" s="156">
        <f>IF('Parade Entries'!$G25="Political",'Parade Entries'!M25,0)</f>
        <v>0</v>
      </c>
      <c r="L24" s="156">
        <f>IF('Parade Entries'!$G25="Political",'Parade Entries'!N25,0)</f>
        <v>0</v>
      </c>
      <c r="M24" s="156">
        <f>IF('Parade Entries'!$G25="Political",'Parade Entries'!O25,0)</f>
        <v>0</v>
      </c>
      <c r="N24" s="156">
        <f>IF('Parade Entries'!$G25="Political",'Parade Entries'!P25,0)</f>
        <v>0</v>
      </c>
      <c r="O24" s="156">
        <f>IF('Parade Entries'!$G25="Political",'Parade Entries'!Q25,0)</f>
        <v>0</v>
      </c>
      <c r="P24" s="156">
        <f>IF('Parade Entries'!$G25="Political",'Parade Entries'!R25,0)</f>
        <v>0</v>
      </c>
      <c r="Q24" s="156">
        <f>IF('Parade Entries'!$G25="Political",'Parade Entries'!S25,0)</f>
        <v>0</v>
      </c>
      <c r="R24" s="156">
        <f>IF('Parade Entries'!$G25="Political",'Parade Entries'!T25,0)</f>
        <v>0</v>
      </c>
      <c r="S24" s="271">
        <f>IF('Parade Entries'!$G25="Political",'Parade Entries'!U25,0)</f>
        <v>0</v>
      </c>
      <c r="T24" s="271">
        <f>IF('Parade Entries'!$G25="Political",'Parade Entries'!W25,0)</f>
        <v>0</v>
      </c>
      <c r="U24" s="271">
        <f>IF('Parade Entries'!$G25="Political",'Parade Entries'!X25,0)</f>
        <v>0</v>
      </c>
      <c r="V24" s="271">
        <f>IF('Parade Entries'!$G25="Political",'Parade Entries'!V25,0)</f>
        <v>0</v>
      </c>
      <c r="W24" s="272">
        <f>IF('Parade Entries'!$G25="Political",'Parade Entries'!Y25,0)</f>
        <v>0</v>
      </c>
      <c r="X24" s="271">
        <f>IF('Parade Entries'!$G25="Political",'Parade Entries'!Z25,0)</f>
        <v>0</v>
      </c>
      <c r="Y24" s="272">
        <f>IF('Parade Entries'!$G25="Political",'Parade Entries'!AA25,0)</f>
        <v>0</v>
      </c>
      <c r="Z24" s="271">
        <f>IF('Parade Entries'!$G25="Political",'Parade Entries'!AB25,0)</f>
        <v>0</v>
      </c>
      <c r="AA24" s="272">
        <f>IF('Parade Entries'!$G25="Political",'Parade Entries'!AC25,0)</f>
        <v>0</v>
      </c>
      <c r="AB24" s="156">
        <f>IF('Parade Entries'!$G25="Political",'Parade Entries'!AD25,0)</f>
        <v>0</v>
      </c>
      <c r="AC24" s="156">
        <f>IF('Parade Entries'!$G25="Political",'Parade Entries'!AE25,0)</f>
        <v>0</v>
      </c>
      <c r="AD24" s="156">
        <f>IF('Parade Entries'!$G25="Political",'Parade Entries'!AF25,0)</f>
        <v>0</v>
      </c>
    </row>
    <row r="25" spans="2:30" ht="18" x14ac:dyDescent="0.25">
      <c r="B25" s="156">
        <f>IF('Parade Entries'!$G26="Political",'Parade Entries'!B26,0)</f>
        <v>0</v>
      </c>
      <c r="C25" s="233">
        <f>IF('Parade Entries'!$G26="Political",'Parade Entries'!E26,0)</f>
        <v>0</v>
      </c>
      <c r="D25" s="269">
        <f>IF('Parade Entries'!$G26="Political",'Parade Entries'!F26,0)</f>
        <v>0</v>
      </c>
      <c r="E25" s="156">
        <f>IF('Parade Entries'!$G26="Political",'Parade Entries'!G26,0)</f>
        <v>0</v>
      </c>
      <c r="F25" s="156">
        <f>IF('Parade Entries'!$G26="Political",'Parade Entries'!H26,0)</f>
        <v>0</v>
      </c>
      <c r="G25" s="156">
        <f>IF('Parade Entries'!$G26="Political",'Parade Entries'!I26,0)</f>
        <v>0</v>
      </c>
      <c r="H25" s="156">
        <f>IF('Parade Entries'!$G26="Political",'Parade Entries'!J26,0)</f>
        <v>0</v>
      </c>
      <c r="I25" s="268">
        <f>IF('Parade Entries'!$G26="Political",'Parade Entries'!K26,0)</f>
        <v>0</v>
      </c>
      <c r="J25" s="156">
        <f>IF('Parade Entries'!$G26="Political",'Parade Entries'!L26,0)</f>
        <v>0</v>
      </c>
      <c r="K25" s="156">
        <f>IF('Parade Entries'!$G26="Political",'Parade Entries'!M26,0)</f>
        <v>0</v>
      </c>
      <c r="L25" s="156">
        <f>IF('Parade Entries'!$G26="Political",'Parade Entries'!N26,0)</f>
        <v>0</v>
      </c>
      <c r="M25" s="156">
        <f>IF('Parade Entries'!$G26="Political",'Parade Entries'!O26,0)</f>
        <v>0</v>
      </c>
      <c r="N25" s="156">
        <f>IF('Parade Entries'!$G26="Political",'Parade Entries'!P26,0)</f>
        <v>0</v>
      </c>
      <c r="O25" s="156">
        <f>IF('Parade Entries'!$G26="Political",'Parade Entries'!Q26,0)</f>
        <v>0</v>
      </c>
      <c r="P25" s="156">
        <f>IF('Parade Entries'!$G26="Political",'Parade Entries'!R26,0)</f>
        <v>0</v>
      </c>
      <c r="Q25" s="156">
        <f>IF('Parade Entries'!$G26="Political",'Parade Entries'!S26,0)</f>
        <v>0</v>
      </c>
      <c r="R25" s="156">
        <f>IF('Parade Entries'!$G26="Political",'Parade Entries'!T26,0)</f>
        <v>0</v>
      </c>
      <c r="S25" s="271">
        <f>IF('Parade Entries'!$G26="Political",'Parade Entries'!U26,0)</f>
        <v>0</v>
      </c>
      <c r="T25" s="271">
        <f>IF('Parade Entries'!$G26="Political",'Parade Entries'!W26,0)</f>
        <v>0</v>
      </c>
      <c r="U25" s="271">
        <f>IF('Parade Entries'!$G26="Political",'Parade Entries'!X26,0)</f>
        <v>0</v>
      </c>
      <c r="V25" s="271">
        <f>IF('Parade Entries'!$G26="Political",'Parade Entries'!V26,0)</f>
        <v>0</v>
      </c>
      <c r="W25" s="272">
        <f>IF('Parade Entries'!$G26="Political",'Parade Entries'!Y26,0)</f>
        <v>0</v>
      </c>
      <c r="X25" s="271">
        <f>IF('Parade Entries'!$G26="Political",'Parade Entries'!Z26,0)</f>
        <v>0</v>
      </c>
      <c r="Y25" s="272">
        <f>IF('Parade Entries'!$G26="Political",'Parade Entries'!AA26,0)</f>
        <v>0</v>
      </c>
      <c r="Z25" s="271">
        <f>IF('Parade Entries'!$G26="Political",'Parade Entries'!AB26,0)</f>
        <v>0</v>
      </c>
      <c r="AA25" s="272">
        <f>IF('Parade Entries'!$G26="Political",'Parade Entries'!AC26,0)</f>
        <v>0</v>
      </c>
      <c r="AB25" s="156">
        <f>IF('Parade Entries'!$G26="Political",'Parade Entries'!AD26,0)</f>
        <v>0</v>
      </c>
      <c r="AC25" s="156">
        <f>IF('Parade Entries'!$G26="Political",'Parade Entries'!AE26,0)</f>
        <v>0</v>
      </c>
      <c r="AD25" s="156">
        <f>IF('Parade Entries'!$G26="Political",'Parade Entries'!AF26,0)</f>
        <v>0</v>
      </c>
    </row>
    <row r="26" spans="2:30" ht="18" x14ac:dyDescent="0.25">
      <c r="B26" s="156">
        <f>IF('Parade Entries'!$G27="Political",'Parade Entries'!B27,0)</f>
        <v>0</v>
      </c>
      <c r="C26" s="233">
        <f>IF('Parade Entries'!$G27="Political",'Parade Entries'!E27,0)</f>
        <v>0</v>
      </c>
      <c r="D26" s="269">
        <f>IF('Parade Entries'!$G27="Political",'Parade Entries'!F27,0)</f>
        <v>0</v>
      </c>
      <c r="E26" s="156">
        <f>IF('Parade Entries'!$G27="Political",'Parade Entries'!G27,0)</f>
        <v>0</v>
      </c>
      <c r="F26" s="156">
        <f>IF('Parade Entries'!$G27="Political",'Parade Entries'!H27,0)</f>
        <v>0</v>
      </c>
      <c r="G26" s="156">
        <f>IF('Parade Entries'!$G27="Political",'Parade Entries'!I27,0)</f>
        <v>0</v>
      </c>
      <c r="H26" s="156">
        <f>IF('Parade Entries'!$G27="Political",'Parade Entries'!J27,0)</f>
        <v>0</v>
      </c>
      <c r="I26" s="268">
        <f>IF('Parade Entries'!$G27="Political",'Parade Entries'!K27,0)</f>
        <v>0</v>
      </c>
      <c r="J26" s="156">
        <f>IF('Parade Entries'!$G27="Political",'Parade Entries'!L27,0)</f>
        <v>0</v>
      </c>
      <c r="K26" s="156">
        <f>IF('Parade Entries'!$G27="Political",'Parade Entries'!M27,0)</f>
        <v>0</v>
      </c>
      <c r="L26" s="156">
        <f>IF('Parade Entries'!$G27="Political",'Parade Entries'!N27,0)</f>
        <v>0</v>
      </c>
      <c r="M26" s="156">
        <f>IF('Parade Entries'!$G27="Political",'Parade Entries'!O27,0)</f>
        <v>0</v>
      </c>
      <c r="N26" s="156">
        <f>IF('Parade Entries'!$G27="Political",'Parade Entries'!P27,0)</f>
        <v>0</v>
      </c>
      <c r="O26" s="156">
        <f>IF('Parade Entries'!$G27="Political",'Parade Entries'!Q27,0)</f>
        <v>0</v>
      </c>
      <c r="P26" s="156">
        <f>IF('Parade Entries'!$G27="Political",'Parade Entries'!R27,0)</f>
        <v>0</v>
      </c>
      <c r="Q26" s="156">
        <f>IF('Parade Entries'!$G27="Political",'Parade Entries'!S27,0)</f>
        <v>0</v>
      </c>
      <c r="R26" s="156">
        <f>IF('Parade Entries'!$G27="Political",'Parade Entries'!T27,0)</f>
        <v>0</v>
      </c>
      <c r="S26" s="271">
        <f>IF('Parade Entries'!$G27="Political",'Parade Entries'!U27,0)</f>
        <v>0</v>
      </c>
      <c r="T26" s="271">
        <f>IF('Parade Entries'!$G27="Political",'Parade Entries'!W27,0)</f>
        <v>0</v>
      </c>
      <c r="U26" s="271">
        <f>IF('Parade Entries'!$G27="Political",'Parade Entries'!X27,0)</f>
        <v>0</v>
      </c>
      <c r="V26" s="271">
        <f>IF('Parade Entries'!$G27="Political",'Parade Entries'!V27,0)</f>
        <v>0</v>
      </c>
      <c r="W26" s="272">
        <f>IF('Parade Entries'!$G27="Political",'Parade Entries'!Y27,0)</f>
        <v>0</v>
      </c>
      <c r="X26" s="271">
        <f>IF('Parade Entries'!$G27="Political",'Parade Entries'!Z27,0)</f>
        <v>0</v>
      </c>
      <c r="Y26" s="272">
        <f>IF('Parade Entries'!$G27="Political",'Parade Entries'!AA27,0)</f>
        <v>0</v>
      </c>
      <c r="Z26" s="271">
        <f>IF('Parade Entries'!$G27="Political",'Parade Entries'!AB27,0)</f>
        <v>0</v>
      </c>
      <c r="AA26" s="272">
        <f>IF('Parade Entries'!$G27="Political",'Parade Entries'!AC27,0)</f>
        <v>0</v>
      </c>
      <c r="AB26" s="156">
        <f>IF('Parade Entries'!$G27="Political",'Parade Entries'!AD27,0)</f>
        <v>0</v>
      </c>
      <c r="AC26" s="156">
        <f>IF('Parade Entries'!$G27="Political",'Parade Entries'!AE27,0)</f>
        <v>0</v>
      </c>
      <c r="AD26" s="156">
        <f>IF('Parade Entries'!$G27="Political",'Parade Entries'!AF27,0)</f>
        <v>0</v>
      </c>
    </row>
    <row r="27" spans="2:30" ht="18" x14ac:dyDescent="0.25">
      <c r="B27" s="156">
        <f>IF('Parade Entries'!$G28="Political",'Parade Entries'!B28,0)</f>
        <v>0</v>
      </c>
      <c r="C27" s="233">
        <f>IF('Parade Entries'!$G28="Political",'Parade Entries'!E28,0)</f>
        <v>0</v>
      </c>
      <c r="D27" s="269">
        <f>IF('Parade Entries'!$G28="Political",'Parade Entries'!F28,0)</f>
        <v>0</v>
      </c>
      <c r="E27" s="156">
        <f>IF('Parade Entries'!$G28="Political",'Parade Entries'!G28,0)</f>
        <v>0</v>
      </c>
      <c r="F27" s="156">
        <f>IF('Parade Entries'!$G28="Political",'Parade Entries'!H28,0)</f>
        <v>0</v>
      </c>
      <c r="G27" s="156">
        <f>IF('Parade Entries'!$G28="Political",'Parade Entries'!I28,0)</f>
        <v>0</v>
      </c>
      <c r="H27" s="156">
        <f>IF('Parade Entries'!$G28="Political",'Parade Entries'!J28,0)</f>
        <v>0</v>
      </c>
      <c r="I27" s="268">
        <f>IF('Parade Entries'!$G28="Political",'Parade Entries'!K28,0)</f>
        <v>0</v>
      </c>
      <c r="J27" s="156">
        <f>IF('Parade Entries'!$G28="Political",'Parade Entries'!L28,0)</f>
        <v>0</v>
      </c>
      <c r="K27" s="156">
        <f>IF('Parade Entries'!$G28="Political",'Parade Entries'!M28,0)</f>
        <v>0</v>
      </c>
      <c r="L27" s="156">
        <f>IF('Parade Entries'!$G28="Political",'Parade Entries'!N28,0)</f>
        <v>0</v>
      </c>
      <c r="M27" s="156">
        <f>IF('Parade Entries'!$G28="Political",'Parade Entries'!O28,0)</f>
        <v>0</v>
      </c>
      <c r="N27" s="156">
        <f>IF('Parade Entries'!$G28="Political",'Parade Entries'!P28,0)</f>
        <v>0</v>
      </c>
      <c r="O27" s="156">
        <f>IF('Parade Entries'!$G28="Political",'Parade Entries'!Q28,0)</f>
        <v>0</v>
      </c>
      <c r="P27" s="156">
        <f>IF('Parade Entries'!$G28="Political",'Parade Entries'!R28,0)</f>
        <v>0</v>
      </c>
      <c r="Q27" s="156">
        <f>IF('Parade Entries'!$G28="Political",'Parade Entries'!S28,0)</f>
        <v>0</v>
      </c>
      <c r="R27" s="156">
        <f>IF('Parade Entries'!$G28="Political",'Parade Entries'!T28,0)</f>
        <v>0</v>
      </c>
      <c r="S27" s="271">
        <f>IF('Parade Entries'!$G28="Political",'Parade Entries'!U28,0)</f>
        <v>0</v>
      </c>
      <c r="T27" s="271">
        <f>IF('Parade Entries'!$G28="Political",'Parade Entries'!W28,0)</f>
        <v>0</v>
      </c>
      <c r="U27" s="271">
        <f>IF('Parade Entries'!$G28="Political",'Parade Entries'!X28,0)</f>
        <v>0</v>
      </c>
      <c r="V27" s="271">
        <f>IF('Parade Entries'!$G28="Political",'Parade Entries'!V28,0)</f>
        <v>0</v>
      </c>
      <c r="W27" s="272">
        <f>IF('Parade Entries'!$G28="Political",'Parade Entries'!Y28,0)</f>
        <v>0</v>
      </c>
      <c r="X27" s="271">
        <f>IF('Parade Entries'!$G28="Political",'Parade Entries'!Z28,0)</f>
        <v>0</v>
      </c>
      <c r="Y27" s="272">
        <f>IF('Parade Entries'!$G28="Political",'Parade Entries'!AA28,0)</f>
        <v>0</v>
      </c>
      <c r="Z27" s="271">
        <f>IF('Parade Entries'!$G28="Political",'Parade Entries'!AB28,0)</f>
        <v>0</v>
      </c>
      <c r="AA27" s="272">
        <f>IF('Parade Entries'!$G28="Political",'Parade Entries'!AC28,0)</f>
        <v>0</v>
      </c>
      <c r="AB27" s="156">
        <f>IF('Parade Entries'!$G28="Political",'Parade Entries'!AD28,0)</f>
        <v>0</v>
      </c>
      <c r="AC27" s="156">
        <f>IF('Parade Entries'!$G28="Political",'Parade Entries'!AE28,0)</f>
        <v>0</v>
      </c>
      <c r="AD27" s="156">
        <f>IF('Parade Entries'!$G28="Political",'Parade Entries'!AF28,0)</f>
        <v>0</v>
      </c>
    </row>
    <row r="28" spans="2:30" ht="18" x14ac:dyDescent="0.25">
      <c r="B28" s="156">
        <f>IF('Parade Entries'!$G29="Political",'Parade Entries'!B29,0)</f>
        <v>0</v>
      </c>
      <c r="C28" s="233">
        <f>IF('Parade Entries'!$G29="Political",'Parade Entries'!E29,0)</f>
        <v>0</v>
      </c>
      <c r="D28" s="269">
        <f>IF('Parade Entries'!$G29="Political",'Parade Entries'!F29,0)</f>
        <v>0</v>
      </c>
      <c r="E28" s="156">
        <f>IF('Parade Entries'!$G29="Political",'Parade Entries'!G29,0)</f>
        <v>0</v>
      </c>
      <c r="F28" s="156">
        <f>IF('Parade Entries'!$G29="Political",'Parade Entries'!H29,0)</f>
        <v>0</v>
      </c>
      <c r="G28" s="156">
        <f>IF('Parade Entries'!$G29="Political",'Parade Entries'!I29,0)</f>
        <v>0</v>
      </c>
      <c r="H28" s="156">
        <f>IF('Parade Entries'!$G29="Political",'Parade Entries'!J29,0)</f>
        <v>0</v>
      </c>
      <c r="I28" s="268">
        <f>IF('Parade Entries'!$G29="Political",'Parade Entries'!K29,0)</f>
        <v>0</v>
      </c>
      <c r="J28" s="156">
        <f>IF('Parade Entries'!$G29="Political",'Parade Entries'!L29,0)</f>
        <v>0</v>
      </c>
      <c r="K28" s="156">
        <f>IF('Parade Entries'!$G29="Political",'Parade Entries'!M29,0)</f>
        <v>0</v>
      </c>
      <c r="L28" s="156">
        <f>IF('Parade Entries'!$G29="Political",'Parade Entries'!N29,0)</f>
        <v>0</v>
      </c>
      <c r="M28" s="156">
        <f>IF('Parade Entries'!$G29="Political",'Parade Entries'!O29,0)</f>
        <v>0</v>
      </c>
      <c r="N28" s="156">
        <f>IF('Parade Entries'!$G29="Political",'Parade Entries'!P29,0)</f>
        <v>0</v>
      </c>
      <c r="O28" s="156">
        <f>IF('Parade Entries'!$G29="Political",'Parade Entries'!Q29,0)</f>
        <v>0</v>
      </c>
      <c r="P28" s="156">
        <f>IF('Parade Entries'!$G29="Political",'Parade Entries'!R29,0)</f>
        <v>0</v>
      </c>
      <c r="Q28" s="156">
        <f>IF('Parade Entries'!$G29="Political",'Parade Entries'!S29,0)</f>
        <v>0</v>
      </c>
      <c r="R28" s="156">
        <f>IF('Parade Entries'!$G29="Political",'Parade Entries'!T29,0)</f>
        <v>0</v>
      </c>
      <c r="S28" s="271">
        <f>IF('Parade Entries'!$G29="Political",'Parade Entries'!U29,0)</f>
        <v>0</v>
      </c>
      <c r="T28" s="271">
        <f>IF('Parade Entries'!$G29="Political",'Parade Entries'!W29,0)</f>
        <v>0</v>
      </c>
      <c r="U28" s="271">
        <f>IF('Parade Entries'!$G29="Political",'Parade Entries'!X29,0)</f>
        <v>0</v>
      </c>
      <c r="V28" s="271">
        <f>IF('Parade Entries'!$G29="Political",'Parade Entries'!V29,0)</f>
        <v>0</v>
      </c>
      <c r="W28" s="272">
        <f>IF('Parade Entries'!$G29="Political",'Parade Entries'!Y29,0)</f>
        <v>0</v>
      </c>
      <c r="X28" s="271">
        <f>IF('Parade Entries'!$G29="Political",'Parade Entries'!Z29,0)</f>
        <v>0</v>
      </c>
      <c r="Y28" s="272">
        <f>IF('Parade Entries'!$G29="Political",'Parade Entries'!AA29,0)</f>
        <v>0</v>
      </c>
      <c r="Z28" s="271">
        <f>IF('Parade Entries'!$G29="Political",'Parade Entries'!AB29,0)</f>
        <v>0</v>
      </c>
      <c r="AA28" s="272">
        <f>IF('Parade Entries'!$G29="Political",'Parade Entries'!AC29,0)</f>
        <v>0</v>
      </c>
      <c r="AB28" s="156">
        <f>IF('Parade Entries'!$G29="Political",'Parade Entries'!AD29,0)</f>
        <v>0</v>
      </c>
      <c r="AC28" s="156">
        <f>IF('Parade Entries'!$G29="Political",'Parade Entries'!AE29,0)</f>
        <v>0</v>
      </c>
      <c r="AD28" s="156">
        <f>IF('Parade Entries'!$G29="Political",'Parade Entries'!AF29,0)</f>
        <v>0</v>
      </c>
    </row>
    <row r="29" spans="2:30" ht="18" x14ac:dyDescent="0.25">
      <c r="B29" s="156">
        <f>IF('Parade Entries'!$G30="Political",'Parade Entries'!B30,0)</f>
        <v>0</v>
      </c>
      <c r="C29" s="233">
        <f>IF('Parade Entries'!$G30="Political",'Parade Entries'!E30,0)</f>
        <v>0</v>
      </c>
      <c r="D29" s="269">
        <f>IF('Parade Entries'!$G30="Political",'Parade Entries'!F30,0)</f>
        <v>0</v>
      </c>
      <c r="E29" s="156">
        <f>IF('Parade Entries'!$G30="Political",'Parade Entries'!G30,0)</f>
        <v>0</v>
      </c>
      <c r="F29" s="156">
        <f>IF('Parade Entries'!$G30="Political",'Parade Entries'!H30,0)</f>
        <v>0</v>
      </c>
      <c r="G29" s="156">
        <f>IF('Parade Entries'!$G30="Political",'Parade Entries'!I30,0)</f>
        <v>0</v>
      </c>
      <c r="H29" s="156">
        <f>IF('Parade Entries'!$G30="Political",'Parade Entries'!J30,0)</f>
        <v>0</v>
      </c>
      <c r="I29" s="268">
        <f>IF('Parade Entries'!$G30="Political",'Parade Entries'!K30,0)</f>
        <v>0</v>
      </c>
      <c r="J29" s="156">
        <f>IF('Parade Entries'!$G30="Political",'Parade Entries'!L30,0)</f>
        <v>0</v>
      </c>
      <c r="K29" s="156">
        <f>IF('Parade Entries'!$G30="Political",'Parade Entries'!M30,0)</f>
        <v>0</v>
      </c>
      <c r="L29" s="156">
        <f>IF('Parade Entries'!$G30="Political",'Parade Entries'!N30,0)</f>
        <v>0</v>
      </c>
      <c r="M29" s="156">
        <f>IF('Parade Entries'!$G30="Political",'Parade Entries'!O30,0)</f>
        <v>0</v>
      </c>
      <c r="N29" s="156">
        <f>IF('Parade Entries'!$G30="Political",'Parade Entries'!P30,0)</f>
        <v>0</v>
      </c>
      <c r="O29" s="156">
        <f>IF('Parade Entries'!$G30="Political",'Parade Entries'!Q30,0)</f>
        <v>0</v>
      </c>
      <c r="P29" s="156">
        <f>IF('Parade Entries'!$G30="Political",'Parade Entries'!R30,0)</f>
        <v>0</v>
      </c>
      <c r="Q29" s="156">
        <f>IF('Parade Entries'!$G30="Political",'Parade Entries'!S30,0)</f>
        <v>0</v>
      </c>
      <c r="R29" s="156">
        <f>IF('Parade Entries'!$G30="Political",'Parade Entries'!T30,0)</f>
        <v>0</v>
      </c>
      <c r="S29" s="271">
        <f>IF('Parade Entries'!$G30="Political",'Parade Entries'!U30,0)</f>
        <v>0</v>
      </c>
      <c r="T29" s="271">
        <f>IF('Parade Entries'!$G30="Political",'Parade Entries'!W30,0)</f>
        <v>0</v>
      </c>
      <c r="U29" s="271">
        <f>IF('Parade Entries'!$G30="Political",'Parade Entries'!X30,0)</f>
        <v>0</v>
      </c>
      <c r="V29" s="271">
        <f>IF('Parade Entries'!$G30="Political",'Parade Entries'!V30,0)</f>
        <v>0</v>
      </c>
      <c r="W29" s="272">
        <f>IF('Parade Entries'!$G30="Political",'Parade Entries'!Y30,0)</f>
        <v>0</v>
      </c>
      <c r="X29" s="271">
        <f>IF('Parade Entries'!$G30="Political",'Parade Entries'!Z30,0)</f>
        <v>0</v>
      </c>
      <c r="Y29" s="272">
        <f>IF('Parade Entries'!$G30="Political",'Parade Entries'!AA30,0)</f>
        <v>0</v>
      </c>
      <c r="Z29" s="271">
        <f>IF('Parade Entries'!$G30="Political",'Parade Entries'!AB30,0)</f>
        <v>0</v>
      </c>
      <c r="AA29" s="272">
        <f>IF('Parade Entries'!$G30="Political",'Parade Entries'!AC30,0)</f>
        <v>0</v>
      </c>
      <c r="AB29" s="156">
        <f>IF('Parade Entries'!$G30="Political",'Parade Entries'!AD30,0)</f>
        <v>0</v>
      </c>
      <c r="AC29" s="156">
        <f>IF('Parade Entries'!$G30="Political",'Parade Entries'!AE30,0)</f>
        <v>0</v>
      </c>
      <c r="AD29" s="156">
        <f>IF('Parade Entries'!$G30="Political",'Parade Entries'!AF30,0)</f>
        <v>0</v>
      </c>
    </row>
    <row r="30" spans="2:30" ht="18" x14ac:dyDescent="0.25">
      <c r="B30" s="156">
        <f>IF('Parade Entries'!$G31="Political",'Parade Entries'!B31,0)</f>
        <v>0</v>
      </c>
      <c r="C30" s="233">
        <f>IF('Parade Entries'!$G31="Political",'Parade Entries'!E31,0)</f>
        <v>0</v>
      </c>
      <c r="D30" s="269">
        <f>IF('Parade Entries'!$G31="Political",'Parade Entries'!F31,0)</f>
        <v>0</v>
      </c>
      <c r="E30" s="156">
        <f>IF('Parade Entries'!$G31="Political",'Parade Entries'!G31,0)</f>
        <v>0</v>
      </c>
      <c r="F30" s="156">
        <f>IF('Parade Entries'!$G31="Political",'Parade Entries'!H31,0)</f>
        <v>0</v>
      </c>
      <c r="G30" s="156">
        <f>IF('Parade Entries'!$G31="Political",'Parade Entries'!I31,0)</f>
        <v>0</v>
      </c>
      <c r="H30" s="156">
        <f>IF('Parade Entries'!$G31="Political",'Parade Entries'!J31,0)</f>
        <v>0</v>
      </c>
      <c r="I30" s="268">
        <f>IF('Parade Entries'!$G31="Political",'Parade Entries'!K31,0)</f>
        <v>0</v>
      </c>
      <c r="J30" s="156">
        <f>IF('Parade Entries'!$G31="Political",'Parade Entries'!L31,0)</f>
        <v>0</v>
      </c>
      <c r="K30" s="156">
        <f>IF('Parade Entries'!$G31="Political",'Parade Entries'!M31,0)</f>
        <v>0</v>
      </c>
      <c r="L30" s="156">
        <f>IF('Parade Entries'!$G31="Political",'Parade Entries'!N31,0)</f>
        <v>0</v>
      </c>
      <c r="M30" s="156">
        <f>IF('Parade Entries'!$G31="Political",'Parade Entries'!O31,0)</f>
        <v>0</v>
      </c>
      <c r="N30" s="156">
        <f>IF('Parade Entries'!$G31="Political",'Parade Entries'!P31,0)</f>
        <v>0</v>
      </c>
      <c r="O30" s="156">
        <f>IF('Parade Entries'!$G31="Political",'Parade Entries'!Q31,0)</f>
        <v>0</v>
      </c>
      <c r="P30" s="156">
        <f>IF('Parade Entries'!$G31="Political",'Parade Entries'!R31,0)</f>
        <v>0</v>
      </c>
      <c r="Q30" s="156">
        <f>IF('Parade Entries'!$G31="Political",'Parade Entries'!S31,0)</f>
        <v>0</v>
      </c>
      <c r="R30" s="156">
        <f>IF('Parade Entries'!$G31="Political",'Parade Entries'!T31,0)</f>
        <v>0</v>
      </c>
      <c r="S30" s="271">
        <f>IF('Parade Entries'!$G31="Political",'Parade Entries'!U31,0)</f>
        <v>0</v>
      </c>
      <c r="T30" s="271">
        <f>IF('Parade Entries'!$G31="Political",'Parade Entries'!W31,0)</f>
        <v>0</v>
      </c>
      <c r="U30" s="271">
        <f>IF('Parade Entries'!$G31="Political",'Parade Entries'!X31,0)</f>
        <v>0</v>
      </c>
      <c r="V30" s="271">
        <f>IF('Parade Entries'!$G31="Political",'Parade Entries'!V31,0)</f>
        <v>0</v>
      </c>
      <c r="W30" s="272">
        <f>IF('Parade Entries'!$G31="Political",'Parade Entries'!Y31,0)</f>
        <v>0</v>
      </c>
      <c r="X30" s="271">
        <f>IF('Parade Entries'!$G31="Political",'Parade Entries'!Z31,0)</f>
        <v>0</v>
      </c>
      <c r="Y30" s="272">
        <f>IF('Parade Entries'!$G31="Political",'Parade Entries'!AA31,0)</f>
        <v>0</v>
      </c>
      <c r="Z30" s="271">
        <f>IF('Parade Entries'!$G31="Political",'Parade Entries'!AB31,0)</f>
        <v>0</v>
      </c>
      <c r="AA30" s="272">
        <f>IF('Parade Entries'!$G31="Political",'Parade Entries'!AC31,0)</f>
        <v>0</v>
      </c>
      <c r="AB30" s="156">
        <f>IF('Parade Entries'!$G31="Political",'Parade Entries'!AD31,0)</f>
        <v>0</v>
      </c>
      <c r="AC30" s="156">
        <f>IF('Parade Entries'!$G31="Political",'Parade Entries'!AE31,0)</f>
        <v>0</v>
      </c>
      <c r="AD30" s="156">
        <f>IF('Parade Entries'!$G31="Political",'Parade Entries'!AF31,0)</f>
        <v>0</v>
      </c>
    </row>
    <row r="31" spans="2:30" ht="18" x14ac:dyDescent="0.25">
      <c r="B31" s="156">
        <f>IF('Parade Entries'!$G32="Political",'Parade Entries'!B32,0)</f>
        <v>0</v>
      </c>
      <c r="C31" s="233">
        <f>IF('Parade Entries'!$G32="Political",'Parade Entries'!E32,0)</f>
        <v>0</v>
      </c>
      <c r="D31" s="269">
        <f>IF('Parade Entries'!$G32="Political",'Parade Entries'!F32,0)</f>
        <v>0</v>
      </c>
      <c r="E31" s="156">
        <f>IF('Parade Entries'!$G32="Political",'Parade Entries'!G32,0)</f>
        <v>0</v>
      </c>
      <c r="F31" s="156">
        <f>IF('Parade Entries'!$G32="Political",'Parade Entries'!H32,0)</f>
        <v>0</v>
      </c>
      <c r="G31" s="156">
        <f>IF('Parade Entries'!$G32="Political",'Parade Entries'!I32,0)</f>
        <v>0</v>
      </c>
      <c r="H31" s="156">
        <f>IF('Parade Entries'!$G32="Political",'Parade Entries'!J32,0)</f>
        <v>0</v>
      </c>
      <c r="I31" s="268">
        <f>IF('Parade Entries'!$G32="Political",'Parade Entries'!K32,0)</f>
        <v>0</v>
      </c>
      <c r="J31" s="156">
        <f>IF('Parade Entries'!$G32="Political",'Parade Entries'!L32,0)</f>
        <v>0</v>
      </c>
      <c r="K31" s="156">
        <f>IF('Parade Entries'!$G32="Political",'Parade Entries'!M32,0)</f>
        <v>0</v>
      </c>
      <c r="L31" s="156">
        <f>IF('Parade Entries'!$G32="Political",'Parade Entries'!N32,0)</f>
        <v>0</v>
      </c>
      <c r="M31" s="156">
        <f>IF('Parade Entries'!$G32="Political",'Parade Entries'!O32,0)</f>
        <v>0</v>
      </c>
      <c r="N31" s="156">
        <f>IF('Parade Entries'!$G32="Political",'Parade Entries'!P32,0)</f>
        <v>0</v>
      </c>
      <c r="O31" s="156">
        <f>IF('Parade Entries'!$G32="Political",'Parade Entries'!Q32,0)</f>
        <v>0</v>
      </c>
      <c r="P31" s="156">
        <f>IF('Parade Entries'!$G32="Political",'Parade Entries'!R32,0)</f>
        <v>0</v>
      </c>
      <c r="Q31" s="156">
        <f>IF('Parade Entries'!$G32="Political",'Parade Entries'!S32,0)</f>
        <v>0</v>
      </c>
      <c r="R31" s="156">
        <f>IF('Parade Entries'!$G32="Political",'Parade Entries'!T32,0)</f>
        <v>0</v>
      </c>
      <c r="S31" s="271">
        <f>IF('Parade Entries'!$G32="Political",'Parade Entries'!U32,0)</f>
        <v>0</v>
      </c>
      <c r="T31" s="271">
        <f>IF('Parade Entries'!$G32="Political",'Parade Entries'!W32,0)</f>
        <v>0</v>
      </c>
      <c r="U31" s="271">
        <f>IF('Parade Entries'!$G32="Political",'Parade Entries'!X32,0)</f>
        <v>0</v>
      </c>
      <c r="V31" s="271">
        <f>IF('Parade Entries'!$G32="Political",'Parade Entries'!V32,0)</f>
        <v>0</v>
      </c>
      <c r="W31" s="272">
        <f>IF('Parade Entries'!$G32="Political",'Parade Entries'!Y32,0)</f>
        <v>0</v>
      </c>
      <c r="X31" s="271">
        <f>IF('Parade Entries'!$G32="Political",'Parade Entries'!Z32,0)</f>
        <v>0</v>
      </c>
      <c r="Y31" s="272">
        <f>IF('Parade Entries'!$G32="Political",'Parade Entries'!AA32,0)</f>
        <v>0</v>
      </c>
      <c r="Z31" s="271">
        <f>IF('Parade Entries'!$G32="Political",'Parade Entries'!AB32,0)</f>
        <v>0</v>
      </c>
      <c r="AA31" s="272">
        <f>IF('Parade Entries'!$G32="Political",'Parade Entries'!AC32,0)</f>
        <v>0</v>
      </c>
      <c r="AB31" s="156">
        <f>IF('Parade Entries'!$G32="Political",'Parade Entries'!AD32,0)</f>
        <v>0</v>
      </c>
      <c r="AC31" s="156">
        <f>IF('Parade Entries'!$G32="Political",'Parade Entries'!AE32,0)</f>
        <v>0</v>
      </c>
      <c r="AD31" s="156">
        <f>IF('Parade Entries'!$G32="Political",'Parade Entries'!AF32,0)</f>
        <v>0</v>
      </c>
    </row>
    <row r="32" spans="2:30" ht="18" x14ac:dyDescent="0.25">
      <c r="B32" s="156">
        <f>IF('Parade Entries'!$G33="Political",'Parade Entries'!B33,0)</f>
        <v>0</v>
      </c>
      <c r="C32" s="233">
        <f>IF('Parade Entries'!$G33="Political",'Parade Entries'!E33,0)</f>
        <v>0</v>
      </c>
      <c r="D32" s="269">
        <f>IF('Parade Entries'!$G33="Political",'Parade Entries'!F33,0)</f>
        <v>0</v>
      </c>
      <c r="E32" s="156">
        <f>IF('Parade Entries'!$G33="Political",'Parade Entries'!G33,0)</f>
        <v>0</v>
      </c>
      <c r="F32" s="156">
        <f>IF('Parade Entries'!$G33="Political",'Parade Entries'!H33,0)</f>
        <v>0</v>
      </c>
      <c r="G32" s="156">
        <f>IF('Parade Entries'!$G33="Political",'Parade Entries'!I33,0)</f>
        <v>0</v>
      </c>
      <c r="H32" s="156">
        <f>IF('Parade Entries'!$G33="Political",'Parade Entries'!J33,0)</f>
        <v>0</v>
      </c>
      <c r="I32" s="268">
        <f>IF('Parade Entries'!$G33="Political",'Parade Entries'!K33,0)</f>
        <v>0</v>
      </c>
      <c r="J32" s="156">
        <f>IF('Parade Entries'!$G33="Political",'Parade Entries'!L33,0)</f>
        <v>0</v>
      </c>
      <c r="K32" s="156">
        <f>IF('Parade Entries'!$G33="Political",'Parade Entries'!M33,0)</f>
        <v>0</v>
      </c>
      <c r="L32" s="156">
        <f>IF('Parade Entries'!$G33="Political",'Parade Entries'!N33,0)</f>
        <v>0</v>
      </c>
      <c r="M32" s="156">
        <f>IF('Parade Entries'!$G33="Political",'Parade Entries'!O33,0)</f>
        <v>0</v>
      </c>
      <c r="N32" s="156">
        <f>IF('Parade Entries'!$G33="Political",'Parade Entries'!P33,0)</f>
        <v>0</v>
      </c>
      <c r="O32" s="156">
        <f>IF('Parade Entries'!$G33="Political",'Parade Entries'!Q33,0)</f>
        <v>0</v>
      </c>
      <c r="P32" s="156">
        <f>IF('Parade Entries'!$G33="Political",'Parade Entries'!R33,0)</f>
        <v>0</v>
      </c>
      <c r="Q32" s="156">
        <f>IF('Parade Entries'!$G33="Political",'Parade Entries'!S33,0)</f>
        <v>0</v>
      </c>
      <c r="R32" s="156">
        <f>IF('Parade Entries'!$G33="Political",'Parade Entries'!T33,0)</f>
        <v>0</v>
      </c>
      <c r="S32" s="271">
        <f>IF('Parade Entries'!$G33="Political",'Parade Entries'!U33,0)</f>
        <v>0</v>
      </c>
      <c r="T32" s="271">
        <f>IF('Parade Entries'!$G33="Political",'Parade Entries'!W33,0)</f>
        <v>0</v>
      </c>
      <c r="U32" s="271">
        <f>IF('Parade Entries'!$G33="Political",'Parade Entries'!X33,0)</f>
        <v>0</v>
      </c>
      <c r="V32" s="271">
        <f>IF('Parade Entries'!$G33="Political",'Parade Entries'!V33,0)</f>
        <v>0</v>
      </c>
      <c r="W32" s="272">
        <f>IF('Parade Entries'!$G33="Political",'Parade Entries'!Y33,0)</f>
        <v>0</v>
      </c>
      <c r="X32" s="271">
        <f>IF('Parade Entries'!$G33="Political",'Parade Entries'!Z33,0)</f>
        <v>0</v>
      </c>
      <c r="Y32" s="272">
        <f>IF('Parade Entries'!$G33="Political",'Parade Entries'!AA33,0)</f>
        <v>0</v>
      </c>
      <c r="Z32" s="271">
        <f>IF('Parade Entries'!$G33="Political",'Parade Entries'!AB33,0)</f>
        <v>0</v>
      </c>
      <c r="AA32" s="272">
        <f>IF('Parade Entries'!$G33="Political",'Parade Entries'!AC33,0)</f>
        <v>0</v>
      </c>
      <c r="AB32" s="156">
        <f>IF('Parade Entries'!$G33="Political",'Parade Entries'!AD33,0)</f>
        <v>0</v>
      </c>
      <c r="AC32" s="156">
        <f>IF('Parade Entries'!$G33="Political",'Parade Entries'!AE33,0)</f>
        <v>0</v>
      </c>
      <c r="AD32" s="156">
        <f>IF('Parade Entries'!$G33="Political",'Parade Entries'!AF33,0)</f>
        <v>0</v>
      </c>
    </row>
    <row r="33" spans="2:30" ht="18" x14ac:dyDescent="0.25">
      <c r="B33" s="156">
        <f>IF('Parade Entries'!$G34="Political",'Parade Entries'!B34,0)</f>
        <v>0</v>
      </c>
      <c r="C33" s="233">
        <f>IF('Parade Entries'!$G34="Political",'Parade Entries'!E34,0)</f>
        <v>0</v>
      </c>
      <c r="D33" s="269">
        <f>IF('Parade Entries'!$G34="Political",'Parade Entries'!F34,0)</f>
        <v>0</v>
      </c>
      <c r="E33" s="156">
        <f>IF('Parade Entries'!$G34="Political",'Parade Entries'!G34,0)</f>
        <v>0</v>
      </c>
      <c r="F33" s="156">
        <f>IF('Parade Entries'!$G34="Political",'Parade Entries'!H34,0)</f>
        <v>0</v>
      </c>
      <c r="G33" s="156">
        <f>IF('Parade Entries'!$G34="Political",'Parade Entries'!I34,0)</f>
        <v>0</v>
      </c>
      <c r="H33" s="156">
        <f>IF('Parade Entries'!$G34="Political",'Parade Entries'!J34,0)</f>
        <v>0</v>
      </c>
      <c r="I33" s="268">
        <f>IF('Parade Entries'!$G34="Political",'Parade Entries'!K34,0)</f>
        <v>0</v>
      </c>
      <c r="J33" s="156">
        <f>IF('Parade Entries'!$G34="Political",'Parade Entries'!L34,0)</f>
        <v>0</v>
      </c>
      <c r="K33" s="156">
        <f>IF('Parade Entries'!$G34="Political",'Parade Entries'!M34,0)</f>
        <v>0</v>
      </c>
      <c r="L33" s="156">
        <f>IF('Parade Entries'!$G34="Political",'Parade Entries'!N34,0)</f>
        <v>0</v>
      </c>
      <c r="M33" s="156">
        <f>IF('Parade Entries'!$G34="Political",'Parade Entries'!O34,0)</f>
        <v>0</v>
      </c>
      <c r="N33" s="156">
        <f>IF('Parade Entries'!$G34="Political",'Parade Entries'!P34,0)</f>
        <v>0</v>
      </c>
      <c r="O33" s="156">
        <f>IF('Parade Entries'!$G34="Political",'Parade Entries'!Q34,0)</f>
        <v>0</v>
      </c>
      <c r="P33" s="156">
        <f>IF('Parade Entries'!$G34="Political",'Parade Entries'!R34,0)</f>
        <v>0</v>
      </c>
      <c r="Q33" s="156">
        <f>IF('Parade Entries'!$G34="Political",'Parade Entries'!S34,0)</f>
        <v>0</v>
      </c>
      <c r="R33" s="156">
        <f>IF('Parade Entries'!$G34="Political",'Parade Entries'!T34,0)</f>
        <v>0</v>
      </c>
      <c r="S33" s="271">
        <f>IF('Parade Entries'!$G34="Political",'Parade Entries'!U34,0)</f>
        <v>0</v>
      </c>
      <c r="T33" s="271">
        <f>IF('Parade Entries'!$G34="Political",'Parade Entries'!W34,0)</f>
        <v>0</v>
      </c>
      <c r="U33" s="271">
        <f>IF('Parade Entries'!$G34="Political",'Parade Entries'!X34,0)</f>
        <v>0</v>
      </c>
      <c r="V33" s="271">
        <f>IF('Parade Entries'!$G34="Political",'Parade Entries'!V34,0)</f>
        <v>0</v>
      </c>
      <c r="W33" s="272">
        <f>IF('Parade Entries'!$G34="Political",'Parade Entries'!Y34,0)</f>
        <v>0</v>
      </c>
      <c r="X33" s="271">
        <f>IF('Parade Entries'!$G34="Political",'Parade Entries'!Z34,0)</f>
        <v>0</v>
      </c>
      <c r="Y33" s="272">
        <f>IF('Parade Entries'!$G34="Political",'Parade Entries'!AA34,0)</f>
        <v>0</v>
      </c>
      <c r="Z33" s="271">
        <f>IF('Parade Entries'!$G34="Political",'Parade Entries'!AB34,0)</f>
        <v>0</v>
      </c>
      <c r="AA33" s="272">
        <f>IF('Parade Entries'!$G34="Political",'Parade Entries'!AC34,0)</f>
        <v>0</v>
      </c>
      <c r="AB33" s="156">
        <f>IF('Parade Entries'!$G34="Political",'Parade Entries'!AD34,0)</f>
        <v>0</v>
      </c>
      <c r="AC33" s="156">
        <f>IF('Parade Entries'!$G34="Political",'Parade Entries'!AE34,0)</f>
        <v>0</v>
      </c>
      <c r="AD33" s="156">
        <f>IF('Parade Entries'!$G34="Political",'Parade Entries'!AF34,0)</f>
        <v>0</v>
      </c>
    </row>
    <row r="34" spans="2:30" ht="18" x14ac:dyDescent="0.25">
      <c r="B34" s="156">
        <f>IF('Parade Entries'!$G35="Political",'Parade Entries'!B35,0)</f>
        <v>0</v>
      </c>
      <c r="C34" s="233">
        <f>IF('Parade Entries'!$G35="Political",'Parade Entries'!E35,0)</f>
        <v>0</v>
      </c>
      <c r="D34" s="269">
        <f>IF('Parade Entries'!$G35="Political",'Parade Entries'!F35,0)</f>
        <v>0</v>
      </c>
      <c r="E34" s="156">
        <f>IF('Parade Entries'!$G35="Political",'Parade Entries'!G35,0)</f>
        <v>0</v>
      </c>
      <c r="F34" s="156">
        <f>IF('Parade Entries'!$G35="Political",'Parade Entries'!H35,0)</f>
        <v>0</v>
      </c>
      <c r="G34" s="156">
        <f>IF('Parade Entries'!$G35="Political",'Parade Entries'!I35,0)</f>
        <v>0</v>
      </c>
      <c r="H34" s="156">
        <f>IF('Parade Entries'!$G35="Political",'Parade Entries'!J35,0)</f>
        <v>0</v>
      </c>
      <c r="I34" s="268">
        <f>IF('Parade Entries'!$G35="Political",'Parade Entries'!K35,0)</f>
        <v>0</v>
      </c>
      <c r="J34" s="156">
        <f>IF('Parade Entries'!$G35="Political",'Parade Entries'!L35,0)</f>
        <v>0</v>
      </c>
      <c r="K34" s="156">
        <f>IF('Parade Entries'!$G35="Political",'Parade Entries'!M35,0)</f>
        <v>0</v>
      </c>
      <c r="L34" s="156">
        <f>IF('Parade Entries'!$G35="Political",'Parade Entries'!N35,0)</f>
        <v>0</v>
      </c>
      <c r="M34" s="156">
        <f>IF('Parade Entries'!$G35="Political",'Parade Entries'!O35,0)</f>
        <v>0</v>
      </c>
      <c r="N34" s="156">
        <f>IF('Parade Entries'!$G35="Political",'Parade Entries'!P35,0)</f>
        <v>0</v>
      </c>
      <c r="O34" s="156">
        <f>IF('Parade Entries'!$G35="Political",'Parade Entries'!Q35,0)</f>
        <v>0</v>
      </c>
      <c r="P34" s="156">
        <f>IF('Parade Entries'!$G35="Political",'Parade Entries'!R35,0)</f>
        <v>0</v>
      </c>
      <c r="Q34" s="156">
        <f>IF('Parade Entries'!$G35="Political",'Parade Entries'!S35,0)</f>
        <v>0</v>
      </c>
      <c r="R34" s="156">
        <f>IF('Parade Entries'!$G35="Political",'Parade Entries'!T35,0)</f>
        <v>0</v>
      </c>
      <c r="S34" s="271">
        <f>IF('Parade Entries'!$G35="Political",'Parade Entries'!U35,0)</f>
        <v>0</v>
      </c>
      <c r="T34" s="271">
        <f>IF('Parade Entries'!$G35="Political",'Parade Entries'!W35,0)</f>
        <v>0</v>
      </c>
      <c r="U34" s="271">
        <f>IF('Parade Entries'!$G35="Political",'Parade Entries'!X35,0)</f>
        <v>0</v>
      </c>
      <c r="V34" s="271">
        <f>IF('Parade Entries'!$G35="Political",'Parade Entries'!V35,0)</f>
        <v>0</v>
      </c>
      <c r="W34" s="272">
        <f>IF('Parade Entries'!$G35="Political",'Parade Entries'!Y35,0)</f>
        <v>0</v>
      </c>
      <c r="X34" s="271">
        <f>IF('Parade Entries'!$G35="Political",'Parade Entries'!Z35,0)</f>
        <v>0</v>
      </c>
      <c r="Y34" s="272">
        <f>IF('Parade Entries'!$G35="Political",'Parade Entries'!AA35,0)</f>
        <v>0</v>
      </c>
      <c r="Z34" s="271">
        <f>IF('Parade Entries'!$G35="Political",'Parade Entries'!AB35,0)</f>
        <v>0</v>
      </c>
      <c r="AA34" s="272">
        <f>IF('Parade Entries'!$G35="Political",'Parade Entries'!AC35,0)</f>
        <v>0</v>
      </c>
      <c r="AB34" s="156">
        <f>IF('Parade Entries'!$G35="Political",'Parade Entries'!AD35,0)</f>
        <v>0</v>
      </c>
      <c r="AC34" s="156">
        <f>IF('Parade Entries'!$G35="Political",'Parade Entries'!AE35,0)</f>
        <v>0</v>
      </c>
      <c r="AD34" s="156">
        <f>IF('Parade Entries'!$G35="Political",'Parade Entries'!AF35,0)</f>
        <v>0</v>
      </c>
    </row>
    <row r="35" spans="2:30" ht="18" x14ac:dyDescent="0.25">
      <c r="B35" s="156">
        <f>IF('Parade Entries'!$G36="Political",'Parade Entries'!B36,0)</f>
        <v>0</v>
      </c>
      <c r="C35" s="233">
        <f>IF('Parade Entries'!$G36="Political",'Parade Entries'!E36,0)</f>
        <v>0</v>
      </c>
      <c r="D35" s="269">
        <f>IF('Parade Entries'!$G36="Political",'Parade Entries'!F36,0)</f>
        <v>0</v>
      </c>
      <c r="E35" s="156">
        <f>IF('Parade Entries'!$G36="Political",'Parade Entries'!G36,0)</f>
        <v>0</v>
      </c>
      <c r="F35" s="156">
        <f>IF('Parade Entries'!$G36="Political",'Parade Entries'!H36,0)</f>
        <v>0</v>
      </c>
      <c r="G35" s="156">
        <f>IF('Parade Entries'!$G36="Political",'Parade Entries'!I36,0)</f>
        <v>0</v>
      </c>
      <c r="H35" s="156">
        <f>IF('Parade Entries'!$G36="Political",'Parade Entries'!J36,0)</f>
        <v>0</v>
      </c>
      <c r="I35" s="268">
        <f>IF('Parade Entries'!$G36="Political",'Parade Entries'!K36,0)</f>
        <v>0</v>
      </c>
      <c r="J35" s="156">
        <f>IF('Parade Entries'!$G36="Political",'Parade Entries'!L36,0)</f>
        <v>0</v>
      </c>
      <c r="K35" s="156">
        <f>IF('Parade Entries'!$G36="Political",'Parade Entries'!M36,0)</f>
        <v>0</v>
      </c>
      <c r="L35" s="156">
        <f>IF('Parade Entries'!$G36="Political",'Parade Entries'!N36,0)</f>
        <v>0</v>
      </c>
      <c r="M35" s="156">
        <f>IF('Parade Entries'!$G36="Political",'Parade Entries'!O36,0)</f>
        <v>0</v>
      </c>
      <c r="N35" s="156">
        <f>IF('Parade Entries'!$G36="Political",'Parade Entries'!P36,0)</f>
        <v>0</v>
      </c>
      <c r="O35" s="156">
        <f>IF('Parade Entries'!$G36="Political",'Parade Entries'!Q36,0)</f>
        <v>0</v>
      </c>
      <c r="P35" s="156">
        <f>IF('Parade Entries'!$G36="Political",'Parade Entries'!R36,0)</f>
        <v>0</v>
      </c>
      <c r="Q35" s="156">
        <f>IF('Parade Entries'!$G36="Political",'Parade Entries'!S36,0)</f>
        <v>0</v>
      </c>
      <c r="R35" s="156">
        <f>IF('Parade Entries'!$G36="Political",'Parade Entries'!T36,0)</f>
        <v>0</v>
      </c>
      <c r="S35" s="271">
        <f>IF('Parade Entries'!$G36="Political",'Parade Entries'!U36,0)</f>
        <v>0</v>
      </c>
      <c r="T35" s="271">
        <f>IF('Parade Entries'!$G36="Political",'Parade Entries'!W36,0)</f>
        <v>0</v>
      </c>
      <c r="U35" s="271">
        <f>IF('Parade Entries'!$G36="Political",'Parade Entries'!X36,0)</f>
        <v>0</v>
      </c>
      <c r="V35" s="271">
        <f>IF('Parade Entries'!$G36="Political",'Parade Entries'!V36,0)</f>
        <v>0</v>
      </c>
      <c r="W35" s="272">
        <f>IF('Parade Entries'!$G36="Political",'Parade Entries'!Y36,0)</f>
        <v>0</v>
      </c>
      <c r="X35" s="271">
        <f>IF('Parade Entries'!$G36="Political",'Parade Entries'!Z36,0)</f>
        <v>0</v>
      </c>
      <c r="Y35" s="272">
        <f>IF('Parade Entries'!$G36="Political",'Parade Entries'!AA36,0)</f>
        <v>0</v>
      </c>
      <c r="Z35" s="271">
        <f>IF('Parade Entries'!$G36="Political",'Parade Entries'!AB36,0)</f>
        <v>0</v>
      </c>
      <c r="AA35" s="272">
        <f>IF('Parade Entries'!$G36="Political",'Parade Entries'!AC36,0)</f>
        <v>0</v>
      </c>
      <c r="AB35" s="156">
        <f>IF('Parade Entries'!$G36="Political",'Parade Entries'!AD36,0)</f>
        <v>0</v>
      </c>
      <c r="AC35" s="156">
        <f>IF('Parade Entries'!$G36="Political",'Parade Entries'!AE36,0)</f>
        <v>0</v>
      </c>
      <c r="AD35" s="156">
        <f>IF('Parade Entries'!$G36="Political",'Parade Entries'!AF36,0)</f>
        <v>0</v>
      </c>
    </row>
    <row r="36" spans="2:30" ht="18" x14ac:dyDescent="0.25">
      <c r="B36" s="156">
        <f>IF('Parade Entries'!$G37="Political",'Parade Entries'!B37,0)</f>
        <v>0</v>
      </c>
      <c r="C36" s="233">
        <f>IF('Parade Entries'!$G37="Political",'Parade Entries'!E37,0)</f>
        <v>0</v>
      </c>
      <c r="D36" s="269">
        <f>IF('Parade Entries'!$G37="Political",'Parade Entries'!F37,0)</f>
        <v>0</v>
      </c>
      <c r="E36" s="156">
        <f>IF('Parade Entries'!$G37="Political",'Parade Entries'!G37,0)</f>
        <v>0</v>
      </c>
      <c r="F36" s="156">
        <f>IF('Parade Entries'!$G37="Political",'Parade Entries'!H37,0)</f>
        <v>0</v>
      </c>
      <c r="G36" s="156">
        <f>IF('Parade Entries'!$G37="Political",'Parade Entries'!I37,0)</f>
        <v>0</v>
      </c>
      <c r="H36" s="156">
        <f>IF('Parade Entries'!$G37="Political",'Parade Entries'!J37,0)</f>
        <v>0</v>
      </c>
      <c r="I36" s="268">
        <f>IF('Parade Entries'!$G37="Political",'Parade Entries'!K37,0)</f>
        <v>0</v>
      </c>
      <c r="J36" s="156">
        <f>IF('Parade Entries'!$G37="Political",'Parade Entries'!L37,0)</f>
        <v>0</v>
      </c>
      <c r="K36" s="156">
        <f>IF('Parade Entries'!$G37="Political",'Parade Entries'!M37,0)</f>
        <v>0</v>
      </c>
      <c r="L36" s="156">
        <f>IF('Parade Entries'!$G37="Political",'Parade Entries'!N37,0)</f>
        <v>0</v>
      </c>
      <c r="M36" s="156">
        <f>IF('Parade Entries'!$G37="Political",'Parade Entries'!O37,0)</f>
        <v>0</v>
      </c>
      <c r="N36" s="156">
        <f>IF('Parade Entries'!$G37="Political",'Parade Entries'!P37,0)</f>
        <v>0</v>
      </c>
      <c r="O36" s="156">
        <f>IF('Parade Entries'!$G37="Political",'Parade Entries'!Q37,0)</f>
        <v>0</v>
      </c>
      <c r="P36" s="156">
        <f>IF('Parade Entries'!$G37="Political",'Parade Entries'!R37,0)</f>
        <v>0</v>
      </c>
      <c r="Q36" s="156">
        <f>IF('Parade Entries'!$G37="Political",'Parade Entries'!S37,0)</f>
        <v>0</v>
      </c>
      <c r="R36" s="156">
        <f>IF('Parade Entries'!$G37="Political",'Parade Entries'!T37,0)</f>
        <v>0</v>
      </c>
      <c r="S36" s="271">
        <f>IF('Parade Entries'!$G37="Political",'Parade Entries'!U37,0)</f>
        <v>0</v>
      </c>
      <c r="T36" s="271">
        <f>IF('Parade Entries'!$G37="Political",'Parade Entries'!W37,0)</f>
        <v>0</v>
      </c>
      <c r="U36" s="271">
        <f>IF('Parade Entries'!$G37="Political",'Parade Entries'!X37,0)</f>
        <v>0</v>
      </c>
      <c r="V36" s="271">
        <f>IF('Parade Entries'!$G37="Political",'Parade Entries'!V37,0)</f>
        <v>0</v>
      </c>
      <c r="W36" s="272">
        <f>IF('Parade Entries'!$G37="Political",'Parade Entries'!Y37,0)</f>
        <v>0</v>
      </c>
      <c r="X36" s="271">
        <f>IF('Parade Entries'!$G37="Political",'Parade Entries'!Z37,0)</f>
        <v>0</v>
      </c>
      <c r="Y36" s="272">
        <f>IF('Parade Entries'!$G37="Political",'Parade Entries'!AA37,0)</f>
        <v>0</v>
      </c>
      <c r="Z36" s="271">
        <f>IF('Parade Entries'!$G37="Political",'Parade Entries'!AB37,0)</f>
        <v>0</v>
      </c>
      <c r="AA36" s="272">
        <f>IF('Parade Entries'!$G37="Political",'Parade Entries'!AC37,0)</f>
        <v>0</v>
      </c>
      <c r="AB36" s="156">
        <f>IF('Parade Entries'!$G37="Political",'Parade Entries'!AD37,0)</f>
        <v>0</v>
      </c>
      <c r="AC36" s="156">
        <f>IF('Parade Entries'!$G37="Political",'Parade Entries'!AE37,0)</f>
        <v>0</v>
      </c>
      <c r="AD36" s="156">
        <f>IF('Parade Entries'!$G37="Political",'Parade Entries'!AF37,0)</f>
        <v>0</v>
      </c>
    </row>
    <row r="37" spans="2:30" ht="18" x14ac:dyDescent="0.25">
      <c r="B37" s="156">
        <f>IF('Parade Entries'!$G38="Political",'Parade Entries'!B38,0)</f>
        <v>0</v>
      </c>
      <c r="C37" s="233">
        <f>IF('Parade Entries'!$G38="Political",'Parade Entries'!E38,0)</f>
        <v>0</v>
      </c>
      <c r="D37" s="269">
        <f>IF('Parade Entries'!$G38="Political",'Parade Entries'!F38,0)</f>
        <v>0</v>
      </c>
      <c r="E37" s="156">
        <f>IF('Parade Entries'!$G38="Political",'Parade Entries'!G38,0)</f>
        <v>0</v>
      </c>
      <c r="F37" s="156">
        <f>IF('Parade Entries'!$G38="Political",'Parade Entries'!H38,0)</f>
        <v>0</v>
      </c>
      <c r="G37" s="156">
        <f>IF('Parade Entries'!$G38="Political",'Parade Entries'!I38,0)</f>
        <v>0</v>
      </c>
      <c r="H37" s="156">
        <f>IF('Parade Entries'!$G38="Political",'Parade Entries'!J38,0)</f>
        <v>0</v>
      </c>
      <c r="I37" s="268">
        <f>IF('Parade Entries'!$G38="Political",'Parade Entries'!K38,0)</f>
        <v>0</v>
      </c>
      <c r="J37" s="156">
        <f>IF('Parade Entries'!$G38="Political",'Parade Entries'!L38,0)</f>
        <v>0</v>
      </c>
      <c r="K37" s="156">
        <f>IF('Parade Entries'!$G38="Political",'Parade Entries'!M38,0)</f>
        <v>0</v>
      </c>
      <c r="L37" s="156">
        <f>IF('Parade Entries'!$G38="Political",'Parade Entries'!N38,0)</f>
        <v>0</v>
      </c>
      <c r="M37" s="156">
        <f>IF('Parade Entries'!$G38="Political",'Parade Entries'!O38,0)</f>
        <v>0</v>
      </c>
      <c r="N37" s="156">
        <f>IF('Parade Entries'!$G38="Political",'Parade Entries'!P38,0)</f>
        <v>0</v>
      </c>
      <c r="O37" s="156">
        <f>IF('Parade Entries'!$G38="Political",'Parade Entries'!Q38,0)</f>
        <v>0</v>
      </c>
      <c r="P37" s="156">
        <f>IF('Parade Entries'!$G38="Political",'Parade Entries'!R38,0)</f>
        <v>0</v>
      </c>
      <c r="Q37" s="156">
        <f>IF('Parade Entries'!$G38="Political",'Parade Entries'!S38,0)</f>
        <v>0</v>
      </c>
      <c r="R37" s="156">
        <f>IF('Parade Entries'!$G38="Political",'Parade Entries'!T38,0)</f>
        <v>0</v>
      </c>
      <c r="S37" s="271">
        <f>IF('Parade Entries'!$G38="Political",'Parade Entries'!U38,0)</f>
        <v>0</v>
      </c>
      <c r="T37" s="271">
        <f>IF('Parade Entries'!$G38="Political",'Parade Entries'!W38,0)</f>
        <v>0</v>
      </c>
      <c r="U37" s="271">
        <f>IF('Parade Entries'!$G38="Political",'Parade Entries'!X38,0)</f>
        <v>0</v>
      </c>
      <c r="V37" s="271">
        <f>IF('Parade Entries'!$G38="Political",'Parade Entries'!V38,0)</f>
        <v>0</v>
      </c>
      <c r="W37" s="272">
        <f>IF('Parade Entries'!$G38="Political",'Parade Entries'!Y38,0)</f>
        <v>0</v>
      </c>
      <c r="X37" s="271">
        <f>IF('Parade Entries'!$G38="Political",'Parade Entries'!Z38,0)</f>
        <v>0</v>
      </c>
      <c r="Y37" s="272">
        <f>IF('Parade Entries'!$G38="Political",'Parade Entries'!AA38,0)</f>
        <v>0</v>
      </c>
      <c r="Z37" s="271">
        <f>IF('Parade Entries'!$G38="Political",'Parade Entries'!AB38,0)</f>
        <v>0</v>
      </c>
      <c r="AA37" s="272">
        <f>IF('Parade Entries'!$G38="Political",'Parade Entries'!AC38,0)</f>
        <v>0</v>
      </c>
      <c r="AB37" s="156">
        <f>IF('Parade Entries'!$G38="Political",'Parade Entries'!AD38,0)</f>
        <v>0</v>
      </c>
      <c r="AC37" s="156">
        <f>IF('Parade Entries'!$G38="Political",'Parade Entries'!AE38,0)</f>
        <v>0</v>
      </c>
      <c r="AD37" s="156">
        <f>IF('Parade Entries'!$G38="Political",'Parade Entries'!AF38,0)</f>
        <v>0</v>
      </c>
    </row>
    <row r="38" spans="2:30" ht="18" x14ac:dyDescent="0.25">
      <c r="B38" s="156">
        <f>IF('Parade Entries'!$G39="Political",'Parade Entries'!B39,0)</f>
        <v>0</v>
      </c>
      <c r="C38" s="233">
        <f>IF('Parade Entries'!$G39="Political",'Parade Entries'!E39,0)</f>
        <v>0</v>
      </c>
      <c r="D38" s="269">
        <f>IF('Parade Entries'!$G39="Political",'Parade Entries'!F39,0)</f>
        <v>0</v>
      </c>
      <c r="E38" s="156">
        <f>IF('Parade Entries'!$G39="Political",'Parade Entries'!G39,0)</f>
        <v>0</v>
      </c>
      <c r="F38" s="156">
        <f>IF('Parade Entries'!$G39="Political",'Parade Entries'!H39,0)</f>
        <v>0</v>
      </c>
      <c r="G38" s="156">
        <f>IF('Parade Entries'!$G39="Political",'Parade Entries'!I39,0)</f>
        <v>0</v>
      </c>
      <c r="H38" s="156">
        <f>IF('Parade Entries'!$G39="Political",'Parade Entries'!J39,0)</f>
        <v>0</v>
      </c>
      <c r="I38" s="268">
        <f>IF('Parade Entries'!$G39="Political",'Parade Entries'!K39,0)</f>
        <v>0</v>
      </c>
      <c r="J38" s="156">
        <f>IF('Parade Entries'!$G39="Political",'Parade Entries'!L39,0)</f>
        <v>0</v>
      </c>
      <c r="K38" s="156">
        <f>IF('Parade Entries'!$G39="Political",'Parade Entries'!M39,0)</f>
        <v>0</v>
      </c>
      <c r="L38" s="156">
        <f>IF('Parade Entries'!$G39="Political",'Parade Entries'!N39,0)</f>
        <v>0</v>
      </c>
      <c r="M38" s="156">
        <f>IF('Parade Entries'!$G39="Political",'Parade Entries'!O39,0)</f>
        <v>0</v>
      </c>
      <c r="N38" s="156">
        <f>IF('Parade Entries'!$G39="Political",'Parade Entries'!P39,0)</f>
        <v>0</v>
      </c>
      <c r="O38" s="156">
        <f>IF('Parade Entries'!$G39="Political",'Parade Entries'!Q39,0)</f>
        <v>0</v>
      </c>
      <c r="P38" s="156">
        <f>IF('Parade Entries'!$G39="Political",'Parade Entries'!R39,0)</f>
        <v>0</v>
      </c>
      <c r="Q38" s="156">
        <f>IF('Parade Entries'!$G39="Political",'Parade Entries'!S39,0)</f>
        <v>0</v>
      </c>
      <c r="R38" s="156">
        <f>IF('Parade Entries'!$G39="Political",'Parade Entries'!T39,0)</f>
        <v>0</v>
      </c>
      <c r="S38" s="271">
        <f>IF('Parade Entries'!$G39="Political",'Parade Entries'!U39,0)</f>
        <v>0</v>
      </c>
      <c r="T38" s="271">
        <f>IF('Parade Entries'!$G39="Political",'Parade Entries'!W39,0)</f>
        <v>0</v>
      </c>
      <c r="U38" s="271">
        <f>IF('Parade Entries'!$G39="Political",'Parade Entries'!X39,0)</f>
        <v>0</v>
      </c>
      <c r="V38" s="271">
        <f>IF('Parade Entries'!$G39="Political",'Parade Entries'!V39,0)</f>
        <v>0</v>
      </c>
      <c r="W38" s="272">
        <f>IF('Parade Entries'!$G39="Political",'Parade Entries'!Y39,0)</f>
        <v>0</v>
      </c>
      <c r="X38" s="271">
        <f>IF('Parade Entries'!$G39="Political",'Parade Entries'!Z39,0)</f>
        <v>0</v>
      </c>
      <c r="Y38" s="272">
        <f>IF('Parade Entries'!$G39="Political",'Parade Entries'!AA39,0)</f>
        <v>0</v>
      </c>
      <c r="Z38" s="271">
        <f>IF('Parade Entries'!$G39="Political",'Parade Entries'!AB39,0)</f>
        <v>0</v>
      </c>
      <c r="AA38" s="272">
        <f>IF('Parade Entries'!$G39="Political",'Parade Entries'!AC39,0)</f>
        <v>0</v>
      </c>
      <c r="AB38" s="156">
        <f>IF('Parade Entries'!$G39="Political",'Parade Entries'!AD39,0)</f>
        <v>0</v>
      </c>
      <c r="AC38" s="156">
        <f>IF('Parade Entries'!$G39="Political",'Parade Entries'!AE39,0)</f>
        <v>0</v>
      </c>
      <c r="AD38" s="156">
        <f>IF('Parade Entries'!$G39="Political",'Parade Entries'!AF39,0)</f>
        <v>0</v>
      </c>
    </row>
    <row r="39" spans="2:30" ht="18" x14ac:dyDescent="0.25">
      <c r="B39" s="156">
        <f>IF('Parade Entries'!$G40="Political",'Parade Entries'!B40,0)</f>
        <v>0</v>
      </c>
      <c r="C39" s="233">
        <f>IF('Parade Entries'!$G40="Political",'Parade Entries'!E40,0)</f>
        <v>0</v>
      </c>
      <c r="D39" s="269">
        <f>IF('Parade Entries'!$G40="Political",'Parade Entries'!F40,0)</f>
        <v>0</v>
      </c>
      <c r="E39" s="156">
        <f>IF('Parade Entries'!$G40="Political",'Parade Entries'!G40,0)</f>
        <v>0</v>
      </c>
      <c r="F39" s="156">
        <f>IF('Parade Entries'!$G40="Political",'Parade Entries'!H40,0)</f>
        <v>0</v>
      </c>
      <c r="G39" s="156">
        <f>IF('Parade Entries'!$G40="Political",'Parade Entries'!I40,0)</f>
        <v>0</v>
      </c>
      <c r="H39" s="156">
        <f>IF('Parade Entries'!$G40="Political",'Parade Entries'!J40,0)</f>
        <v>0</v>
      </c>
      <c r="I39" s="268">
        <f>IF('Parade Entries'!$G40="Political",'Parade Entries'!K40,0)</f>
        <v>0</v>
      </c>
      <c r="J39" s="156">
        <f>IF('Parade Entries'!$G40="Political",'Parade Entries'!L40,0)</f>
        <v>0</v>
      </c>
      <c r="K39" s="156">
        <f>IF('Parade Entries'!$G40="Political",'Parade Entries'!M40,0)</f>
        <v>0</v>
      </c>
      <c r="L39" s="156">
        <f>IF('Parade Entries'!$G40="Political",'Parade Entries'!N40,0)</f>
        <v>0</v>
      </c>
      <c r="M39" s="156">
        <f>IF('Parade Entries'!$G40="Political",'Parade Entries'!O40,0)</f>
        <v>0</v>
      </c>
      <c r="N39" s="156">
        <f>IF('Parade Entries'!$G40="Political",'Parade Entries'!P40,0)</f>
        <v>0</v>
      </c>
      <c r="O39" s="156">
        <f>IF('Parade Entries'!$G40="Political",'Parade Entries'!Q40,0)</f>
        <v>0</v>
      </c>
      <c r="P39" s="156">
        <f>IF('Parade Entries'!$G40="Political",'Parade Entries'!R40,0)</f>
        <v>0</v>
      </c>
      <c r="Q39" s="156">
        <f>IF('Parade Entries'!$G40="Political",'Parade Entries'!S40,0)</f>
        <v>0</v>
      </c>
      <c r="R39" s="156">
        <f>IF('Parade Entries'!$G40="Political",'Parade Entries'!T40,0)</f>
        <v>0</v>
      </c>
      <c r="S39" s="271">
        <f>IF('Parade Entries'!$G40="Political",'Parade Entries'!U40,0)</f>
        <v>0</v>
      </c>
      <c r="T39" s="271">
        <f>IF('Parade Entries'!$G40="Political",'Parade Entries'!W40,0)</f>
        <v>0</v>
      </c>
      <c r="U39" s="271">
        <f>IF('Parade Entries'!$G40="Political",'Parade Entries'!X40,0)</f>
        <v>0</v>
      </c>
      <c r="V39" s="271">
        <f>IF('Parade Entries'!$G40="Political",'Parade Entries'!V40,0)</f>
        <v>0</v>
      </c>
      <c r="W39" s="272">
        <f>IF('Parade Entries'!$G40="Political",'Parade Entries'!Y40,0)</f>
        <v>0</v>
      </c>
      <c r="X39" s="271">
        <f>IF('Parade Entries'!$G40="Political",'Parade Entries'!Z40,0)</f>
        <v>0</v>
      </c>
      <c r="Y39" s="272">
        <f>IF('Parade Entries'!$G40="Political",'Parade Entries'!AA40,0)</f>
        <v>0</v>
      </c>
      <c r="Z39" s="271">
        <f>IF('Parade Entries'!$G40="Political",'Parade Entries'!AB40,0)</f>
        <v>0</v>
      </c>
      <c r="AA39" s="272">
        <f>IF('Parade Entries'!$G40="Political",'Parade Entries'!AC40,0)</f>
        <v>0</v>
      </c>
      <c r="AB39" s="156">
        <f>IF('Parade Entries'!$G40="Political",'Parade Entries'!AD40,0)</f>
        <v>0</v>
      </c>
      <c r="AC39" s="156">
        <f>IF('Parade Entries'!$G40="Political",'Parade Entries'!AE40,0)</f>
        <v>0</v>
      </c>
      <c r="AD39" s="156">
        <f>IF('Parade Entries'!$G40="Political",'Parade Entries'!AF40,0)</f>
        <v>0</v>
      </c>
    </row>
    <row r="40" spans="2:30" ht="18" x14ac:dyDescent="0.25">
      <c r="B40" s="156">
        <f>IF('Parade Entries'!$G41="Political",'Parade Entries'!B41,0)</f>
        <v>0</v>
      </c>
      <c r="C40" s="233">
        <f>IF('Parade Entries'!$G41="Political",'Parade Entries'!E41,0)</f>
        <v>0</v>
      </c>
      <c r="D40" s="269">
        <f>IF('Parade Entries'!$G41="Political",'Parade Entries'!F41,0)</f>
        <v>0</v>
      </c>
      <c r="E40" s="156">
        <f>IF('Parade Entries'!$G41="Political",'Parade Entries'!G41,0)</f>
        <v>0</v>
      </c>
      <c r="F40" s="156">
        <f>IF('Parade Entries'!$G41="Political",'Parade Entries'!H41,0)</f>
        <v>0</v>
      </c>
      <c r="G40" s="156">
        <f>IF('Parade Entries'!$G41="Political",'Parade Entries'!I41,0)</f>
        <v>0</v>
      </c>
      <c r="H40" s="156">
        <f>IF('Parade Entries'!$G41="Political",'Parade Entries'!J41,0)</f>
        <v>0</v>
      </c>
      <c r="I40" s="268">
        <f>IF('Parade Entries'!$G41="Political",'Parade Entries'!K41,0)</f>
        <v>0</v>
      </c>
      <c r="J40" s="156">
        <f>IF('Parade Entries'!$G41="Political",'Parade Entries'!L41,0)</f>
        <v>0</v>
      </c>
      <c r="K40" s="156">
        <f>IF('Parade Entries'!$G41="Political",'Parade Entries'!M41,0)</f>
        <v>0</v>
      </c>
      <c r="L40" s="156">
        <f>IF('Parade Entries'!$G41="Political",'Parade Entries'!N41,0)</f>
        <v>0</v>
      </c>
      <c r="M40" s="156">
        <f>IF('Parade Entries'!$G41="Political",'Parade Entries'!O41,0)</f>
        <v>0</v>
      </c>
      <c r="N40" s="156">
        <f>IF('Parade Entries'!$G41="Political",'Parade Entries'!P41,0)</f>
        <v>0</v>
      </c>
      <c r="O40" s="156">
        <f>IF('Parade Entries'!$G41="Political",'Parade Entries'!Q41,0)</f>
        <v>0</v>
      </c>
      <c r="P40" s="156">
        <f>IF('Parade Entries'!$G41="Political",'Parade Entries'!R41,0)</f>
        <v>0</v>
      </c>
      <c r="Q40" s="156">
        <f>IF('Parade Entries'!$G41="Political",'Parade Entries'!S41,0)</f>
        <v>0</v>
      </c>
      <c r="R40" s="156">
        <f>IF('Parade Entries'!$G41="Political",'Parade Entries'!T41,0)</f>
        <v>0</v>
      </c>
      <c r="S40" s="271">
        <f>IF('Parade Entries'!$G41="Political",'Parade Entries'!U41,0)</f>
        <v>0</v>
      </c>
      <c r="T40" s="271">
        <f>IF('Parade Entries'!$G41="Political",'Parade Entries'!W41,0)</f>
        <v>0</v>
      </c>
      <c r="U40" s="271">
        <f>IF('Parade Entries'!$G41="Political",'Parade Entries'!X41,0)</f>
        <v>0</v>
      </c>
      <c r="V40" s="271">
        <f>IF('Parade Entries'!$G41="Political",'Parade Entries'!V41,0)</f>
        <v>0</v>
      </c>
      <c r="W40" s="272">
        <f>IF('Parade Entries'!$G41="Political",'Parade Entries'!Y41,0)</f>
        <v>0</v>
      </c>
      <c r="X40" s="271">
        <f>IF('Parade Entries'!$G41="Political",'Parade Entries'!Z41,0)</f>
        <v>0</v>
      </c>
      <c r="Y40" s="272">
        <f>IF('Parade Entries'!$G41="Political",'Parade Entries'!AA41,0)</f>
        <v>0</v>
      </c>
      <c r="Z40" s="271">
        <f>IF('Parade Entries'!$G41="Political",'Parade Entries'!AB41,0)</f>
        <v>0</v>
      </c>
      <c r="AA40" s="272">
        <f>IF('Parade Entries'!$G41="Political",'Parade Entries'!AC41,0)</f>
        <v>0</v>
      </c>
      <c r="AB40" s="156">
        <f>IF('Parade Entries'!$G41="Political",'Parade Entries'!AD41,0)</f>
        <v>0</v>
      </c>
      <c r="AC40" s="156">
        <f>IF('Parade Entries'!$G41="Political",'Parade Entries'!AE41,0)</f>
        <v>0</v>
      </c>
      <c r="AD40" s="156">
        <f>IF('Parade Entries'!$G41="Political",'Parade Entries'!AF41,0)</f>
        <v>0</v>
      </c>
    </row>
    <row r="41" spans="2:30" ht="18" x14ac:dyDescent="0.25">
      <c r="B41" s="156">
        <f>IF('Parade Entries'!$G42="Political",'Parade Entries'!B42,0)</f>
        <v>0</v>
      </c>
      <c r="C41" s="233">
        <f>IF('Parade Entries'!$G42="Political",'Parade Entries'!E42,0)</f>
        <v>0</v>
      </c>
      <c r="D41" s="269">
        <f>IF('Parade Entries'!$G42="Political",'Parade Entries'!F42,0)</f>
        <v>0</v>
      </c>
      <c r="E41" s="156">
        <f>IF('Parade Entries'!$G42="Political",'Parade Entries'!G42,0)</f>
        <v>0</v>
      </c>
      <c r="F41" s="156">
        <f>IF('Parade Entries'!$G42="Political",'Parade Entries'!H42,0)</f>
        <v>0</v>
      </c>
      <c r="G41" s="156">
        <f>IF('Parade Entries'!$G42="Political",'Parade Entries'!I42,0)</f>
        <v>0</v>
      </c>
      <c r="H41" s="156">
        <f>IF('Parade Entries'!$G42="Political",'Parade Entries'!J42,0)</f>
        <v>0</v>
      </c>
      <c r="I41" s="268">
        <f>IF('Parade Entries'!$G42="Political",'Parade Entries'!K42,0)</f>
        <v>0</v>
      </c>
      <c r="J41" s="156">
        <f>IF('Parade Entries'!$G42="Political",'Parade Entries'!L42,0)</f>
        <v>0</v>
      </c>
      <c r="K41" s="156">
        <f>IF('Parade Entries'!$G42="Political",'Parade Entries'!M42,0)</f>
        <v>0</v>
      </c>
      <c r="L41" s="156">
        <f>IF('Parade Entries'!$G42="Political",'Parade Entries'!N42,0)</f>
        <v>0</v>
      </c>
      <c r="M41" s="156">
        <f>IF('Parade Entries'!$G42="Political",'Parade Entries'!O42,0)</f>
        <v>0</v>
      </c>
      <c r="N41" s="156">
        <f>IF('Parade Entries'!$G42="Political",'Parade Entries'!P42,0)</f>
        <v>0</v>
      </c>
      <c r="O41" s="156">
        <f>IF('Parade Entries'!$G42="Political",'Parade Entries'!Q42,0)</f>
        <v>0</v>
      </c>
      <c r="P41" s="156">
        <f>IF('Parade Entries'!$G42="Political",'Parade Entries'!R42,0)</f>
        <v>0</v>
      </c>
      <c r="Q41" s="156">
        <f>IF('Parade Entries'!$G42="Political",'Parade Entries'!S42,0)</f>
        <v>0</v>
      </c>
      <c r="R41" s="156">
        <f>IF('Parade Entries'!$G42="Political",'Parade Entries'!T42,0)</f>
        <v>0</v>
      </c>
      <c r="S41" s="271">
        <f>IF('Parade Entries'!$G42="Political",'Parade Entries'!U42,0)</f>
        <v>0</v>
      </c>
      <c r="T41" s="271">
        <f>IF('Parade Entries'!$G42="Political",'Parade Entries'!W42,0)</f>
        <v>0</v>
      </c>
      <c r="U41" s="271">
        <f>IF('Parade Entries'!$G42="Political",'Parade Entries'!X42,0)</f>
        <v>0</v>
      </c>
      <c r="V41" s="271">
        <f>IF('Parade Entries'!$G42="Political",'Parade Entries'!V42,0)</f>
        <v>0</v>
      </c>
      <c r="W41" s="272">
        <f>IF('Parade Entries'!$G42="Political",'Parade Entries'!Y42,0)</f>
        <v>0</v>
      </c>
      <c r="X41" s="271">
        <f>IF('Parade Entries'!$G42="Political",'Parade Entries'!Z42,0)</f>
        <v>0</v>
      </c>
      <c r="Y41" s="272">
        <f>IF('Parade Entries'!$G42="Political",'Parade Entries'!AA42,0)</f>
        <v>0</v>
      </c>
      <c r="Z41" s="271">
        <f>IF('Parade Entries'!$G42="Political",'Parade Entries'!AB42,0)</f>
        <v>0</v>
      </c>
      <c r="AA41" s="272">
        <f>IF('Parade Entries'!$G42="Political",'Parade Entries'!AC42,0)</f>
        <v>0</v>
      </c>
      <c r="AB41" s="156">
        <f>IF('Parade Entries'!$G42="Political",'Parade Entries'!AD42,0)</f>
        <v>0</v>
      </c>
      <c r="AC41" s="156">
        <f>IF('Parade Entries'!$G42="Political",'Parade Entries'!AE42,0)</f>
        <v>0</v>
      </c>
      <c r="AD41" s="156">
        <f>IF('Parade Entries'!$G42="Political",'Parade Entries'!AF42,0)</f>
        <v>0</v>
      </c>
    </row>
    <row r="42" spans="2:30" ht="18" x14ac:dyDescent="0.25">
      <c r="B42" s="156">
        <f>IF('Parade Entries'!$G43="Political",'Parade Entries'!B43,0)</f>
        <v>0</v>
      </c>
      <c r="C42" s="233">
        <f>IF('Parade Entries'!$G43="Political",'Parade Entries'!E43,0)</f>
        <v>0</v>
      </c>
      <c r="D42" s="269">
        <f>IF('Parade Entries'!$G43="Political",'Parade Entries'!F43,0)</f>
        <v>0</v>
      </c>
      <c r="E42" s="156">
        <f>IF('Parade Entries'!$G43="Political",'Parade Entries'!G43,0)</f>
        <v>0</v>
      </c>
      <c r="F42" s="156">
        <f>IF('Parade Entries'!$G43="Political",'Parade Entries'!H43,0)</f>
        <v>0</v>
      </c>
      <c r="G42" s="156">
        <f>IF('Parade Entries'!$G43="Political",'Parade Entries'!I43,0)</f>
        <v>0</v>
      </c>
      <c r="H42" s="156">
        <f>IF('Parade Entries'!$G43="Political",'Parade Entries'!J43,0)</f>
        <v>0</v>
      </c>
      <c r="I42" s="268">
        <f>IF('Parade Entries'!$G43="Political",'Parade Entries'!K43,0)</f>
        <v>0</v>
      </c>
      <c r="J42" s="156">
        <f>IF('Parade Entries'!$G43="Political",'Parade Entries'!L43,0)</f>
        <v>0</v>
      </c>
      <c r="K42" s="156">
        <f>IF('Parade Entries'!$G43="Political",'Parade Entries'!M43,0)</f>
        <v>0</v>
      </c>
      <c r="L42" s="156">
        <f>IF('Parade Entries'!$G43="Political",'Parade Entries'!N43,0)</f>
        <v>0</v>
      </c>
      <c r="M42" s="156">
        <f>IF('Parade Entries'!$G43="Political",'Parade Entries'!O43,0)</f>
        <v>0</v>
      </c>
      <c r="N42" s="156">
        <f>IF('Parade Entries'!$G43="Political",'Parade Entries'!P43,0)</f>
        <v>0</v>
      </c>
      <c r="O42" s="156">
        <f>IF('Parade Entries'!$G43="Political",'Parade Entries'!Q43,0)</f>
        <v>0</v>
      </c>
      <c r="P42" s="156">
        <f>IF('Parade Entries'!$G43="Political",'Parade Entries'!R43,0)</f>
        <v>0</v>
      </c>
      <c r="Q42" s="156">
        <f>IF('Parade Entries'!$G43="Political",'Parade Entries'!S43,0)</f>
        <v>0</v>
      </c>
      <c r="R42" s="156">
        <f>IF('Parade Entries'!$G43="Political",'Parade Entries'!T43,0)</f>
        <v>0</v>
      </c>
      <c r="S42" s="271">
        <f>IF('Parade Entries'!$G43="Political",'Parade Entries'!U43,0)</f>
        <v>0</v>
      </c>
      <c r="T42" s="271">
        <f>IF('Parade Entries'!$G43="Political",'Parade Entries'!W43,0)</f>
        <v>0</v>
      </c>
      <c r="U42" s="271">
        <f>IF('Parade Entries'!$G43="Political",'Parade Entries'!X43,0)</f>
        <v>0</v>
      </c>
      <c r="V42" s="271">
        <f>IF('Parade Entries'!$G43="Political",'Parade Entries'!V43,0)</f>
        <v>0</v>
      </c>
      <c r="W42" s="272">
        <f>IF('Parade Entries'!$G43="Political",'Parade Entries'!Y43,0)</f>
        <v>0</v>
      </c>
      <c r="X42" s="271">
        <f>IF('Parade Entries'!$G43="Political",'Parade Entries'!Z43,0)</f>
        <v>0</v>
      </c>
      <c r="Y42" s="272">
        <f>IF('Parade Entries'!$G43="Political",'Parade Entries'!AA43,0)</f>
        <v>0</v>
      </c>
      <c r="Z42" s="271">
        <f>IF('Parade Entries'!$G43="Political",'Parade Entries'!AB43,0)</f>
        <v>0</v>
      </c>
      <c r="AA42" s="272">
        <f>IF('Parade Entries'!$G43="Political",'Parade Entries'!AC43,0)</f>
        <v>0</v>
      </c>
      <c r="AB42" s="156">
        <f>IF('Parade Entries'!$G43="Political",'Parade Entries'!AD43,0)</f>
        <v>0</v>
      </c>
      <c r="AC42" s="156">
        <f>IF('Parade Entries'!$G43="Political",'Parade Entries'!AE43,0)</f>
        <v>0</v>
      </c>
      <c r="AD42" s="156">
        <f>IF('Parade Entries'!$G43="Political",'Parade Entries'!AF43,0)</f>
        <v>0</v>
      </c>
    </row>
    <row r="43" spans="2:30" ht="18" x14ac:dyDescent="0.25">
      <c r="B43" s="156">
        <f>IF('Parade Entries'!$G44="Political",'Parade Entries'!B44,0)</f>
        <v>0</v>
      </c>
      <c r="C43" s="233">
        <f>IF('Parade Entries'!$G44="Political",'Parade Entries'!E44,0)</f>
        <v>0</v>
      </c>
      <c r="D43" s="269">
        <f>IF('Parade Entries'!$G44="Political",'Parade Entries'!F44,0)</f>
        <v>0</v>
      </c>
      <c r="E43" s="156">
        <f>IF('Parade Entries'!$G44="Political",'Parade Entries'!G44,0)</f>
        <v>0</v>
      </c>
      <c r="F43" s="156">
        <f>IF('Parade Entries'!$G44="Political",'Parade Entries'!H44,0)</f>
        <v>0</v>
      </c>
      <c r="G43" s="156">
        <f>IF('Parade Entries'!$G44="Political",'Parade Entries'!I44,0)</f>
        <v>0</v>
      </c>
      <c r="H43" s="156">
        <f>IF('Parade Entries'!$G44="Political",'Parade Entries'!J44,0)</f>
        <v>0</v>
      </c>
      <c r="I43" s="268">
        <f>IF('Parade Entries'!$G44="Political",'Parade Entries'!K44,0)</f>
        <v>0</v>
      </c>
      <c r="J43" s="156">
        <f>IF('Parade Entries'!$G44="Political",'Parade Entries'!L44,0)</f>
        <v>0</v>
      </c>
      <c r="K43" s="156">
        <f>IF('Parade Entries'!$G44="Political",'Parade Entries'!M44,0)</f>
        <v>0</v>
      </c>
      <c r="L43" s="156">
        <f>IF('Parade Entries'!$G44="Political",'Parade Entries'!N44,0)</f>
        <v>0</v>
      </c>
      <c r="M43" s="156">
        <f>IF('Parade Entries'!$G44="Political",'Parade Entries'!O44,0)</f>
        <v>0</v>
      </c>
      <c r="N43" s="156">
        <f>IF('Parade Entries'!$G44="Political",'Parade Entries'!P44,0)</f>
        <v>0</v>
      </c>
      <c r="O43" s="156">
        <f>IF('Parade Entries'!$G44="Political",'Parade Entries'!Q44,0)</f>
        <v>0</v>
      </c>
      <c r="P43" s="156">
        <f>IF('Parade Entries'!$G44="Political",'Parade Entries'!R44,0)</f>
        <v>0</v>
      </c>
      <c r="Q43" s="156">
        <f>IF('Parade Entries'!$G44="Political",'Parade Entries'!S44,0)</f>
        <v>0</v>
      </c>
      <c r="R43" s="156">
        <f>IF('Parade Entries'!$G44="Political",'Parade Entries'!T44,0)</f>
        <v>0</v>
      </c>
      <c r="S43" s="271">
        <f>IF('Parade Entries'!$G44="Political",'Parade Entries'!U44,0)</f>
        <v>0</v>
      </c>
      <c r="T43" s="271">
        <f>IF('Parade Entries'!$G44="Political",'Parade Entries'!W44,0)</f>
        <v>0</v>
      </c>
      <c r="U43" s="271">
        <f>IF('Parade Entries'!$G44="Political",'Parade Entries'!X44,0)</f>
        <v>0</v>
      </c>
      <c r="V43" s="271">
        <f>IF('Parade Entries'!$G44="Political",'Parade Entries'!V44,0)</f>
        <v>0</v>
      </c>
      <c r="W43" s="272">
        <f>IF('Parade Entries'!$G44="Political",'Parade Entries'!Y44,0)</f>
        <v>0</v>
      </c>
      <c r="X43" s="271">
        <f>IF('Parade Entries'!$G44="Political",'Parade Entries'!Z44,0)</f>
        <v>0</v>
      </c>
      <c r="Y43" s="272">
        <f>IF('Parade Entries'!$G44="Political",'Parade Entries'!AA44,0)</f>
        <v>0</v>
      </c>
      <c r="Z43" s="271">
        <f>IF('Parade Entries'!$G44="Political",'Parade Entries'!AB44,0)</f>
        <v>0</v>
      </c>
      <c r="AA43" s="272">
        <f>IF('Parade Entries'!$G44="Political",'Parade Entries'!AC44,0)</f>
        <v>0</v>
      </c>
      <c r="AB43" s="156">
        <f>IF('Parade Entries'!$G44="Political",'Parade Entries'!AD44,0)</f>
        <v>0</v>
      </c>
      <c r="AC43" s="156">
        <f>IF('Parade Entries'!$G44="Political",'Parade Entries'!AE44,0)</f>
        <v>0</v>
      </c>
      <c r="AD43" s="156">
        <f>IF('Parade Entries'!$G44="Political",'Parade Entries'!AF44,0)</f>
        <v>0</v>
      </c>
    </row>
    <row r="44" spans="2:30" ht="18" x14ac:dyDescent="0.25">
      <c r="B44" s="156">
        <f>IF('Parade Entries'!$G45="Political",'Parade Entries'!B45,0)</f>
        <v>0</v>
      </c>
      <c r="C44" s="233">
        <f>IF('Parade Entries'!$G45="Political",'Parade Entries'!E45,0)</f>
        <v>0</v>
      </c>
      <c r="D44" s="269">
        <f>IF('Parade Entries'!$G45="Political",'Parade Entries'!F45,0)</f>
        <v>0</v>
      </c>
      <c r="E44" s="156">
        <f>IF('Parade Entries'!$G45="Political",'Parade Entries'!G45,0)</f>
        <v>0</v>
      </c>
      <c r="F44" s="156">
        <f>IF('Parade Entries'!$G45="Political",'Parade Entries'!H45,0)</f>
        <v>0</v>
      </c>
      <c r="G44" s="156">
        <f>IF('Parade Entries'!$G45="Political",'Parade Entries'!I45,0)</f>
        <v>0</v>
      </c>
      <c r="H44" s="156">
        <f>IF('Parade Entries'!$G45="Political",'Parade Entries'!J45,0)</f>
        <v>0</v>
      </c>
      <c r="I44" s="268">
        <f>IF('Parade Entries'!$G45="Political",'Parade Entries'!K45,0)</f>
        <v>0</v>
      </c>
      <c r="J44" s="156">
        <f>IF('Parade Entries'!$G45="Political",'Parade Entries'!L45,0)</f>
        <v>0</v>
      </c>
      <c r="K44" s="156">
        <f>IF('Parade Entries'!$G45="Political",'Parade Entries'!M45,0)</f>
        <v>0</v>
      </c>
      <c r="L44" s="156">
        <f>IF('Parade Entries'!$G45="Political",'Parade Entries'!N45,0)</f>
        <v>0</v>
      </c>
      <c r="M44" s="156">
        <f>IF('Parade Entries'!$G45="Political",'Parade Entries'!O45,0)</f>
        <v>0</v>
      </c>
      <c r="N44" s="156">
        <f>IF('Parade Entries'!$G45="Political",'Parade Entries'!P45,0)</f>
        <v>0</v>
      </c>
      <c r="O44" s="156">
        <f>IF('Parade Entries'!$G45="Political",'Parade Entries'!Q45,0)</f>
        <v>0</v>
      </c>
      <c r="P44" s="156">
        <f>IF('Parade Entries'!$G45="Political",'Parade Entries'!R45,0)</f>
        <v>0</v>
      </c>
      <c r="Q44" s="156">
        <f>IF('Parade Entries'!$G45="Political",'Parade Entries'!S45,0)</f>
        <v>0</v>
      </c>
      <c r="R44" s="156">
        <f>IF('Parade Entries'!$G45="Political",'Parade Entries'!T45,0)</f>
        <v>0</v>
      </c>
      <c r="S44" s="271">
        <f>IF('Parade Entries'!$G45="Political",'Parade Entries'!U45,0)</f>
        <v>0</v>
      </c>
      <c r="T44" s="271">
        <f>IF('Parade Entries'!$G45="Political",'Parade Entries'!W45,0)</f>
        <v>0</v>
      </c>
      <c r="U44" s="271">
        <f>IF('Parade Entries'!$G45="Political",'Parade Entries'!X45,0)</f>
        <v>0</v>
      </c>
      <c r="V44" s="271">
        <f>IF('Parade Entries'!$G45="Political",'Parade Entries'!V45,0)</f>
        <v>0</v>
      </c>
      <c r="W44" s="272">
        <f>IF('Parade Entries'!$G45="Political",'Parade Entries'!Y45,0)</f>
        <v>0</v>
      </c>
      <c r="X44" s="271">
        <f>IF('Parade Entries'!$G45="Political",'Parade Entries'!Z45,0)</f>
        <v>0</v>
      </c>
      <c r="Y44" s="272">
        <f>IF('Parade Entries'!$G45="Political",'Parade Entries'!AA45,0)</f>
        <v>0</v>
      </c>
      <c r="Z44" s="271">
        <f>IF('Parade Entries'!$G45="Political",'Parade Entries'!AB45,0)</f>
        <v>0</v>
      </c>
      <c r="AA44" s="272">
        <f>IF('Parade Entries'!$G45="Political",'Parade Entries'!AC45,0)</f>
        <v>0</v>
      </c>
      <c r="AB44" s="156">
        <f>IF('Parade Entries'!$G45="Political",'Parade Entries'!AD45,0)</f>
        <v>0</v>
      </c>
      <c r="AC44" s="156">
        <f>IF('Parade Entries'!$G45="Political",'Parade Entries'!AE45,0)</f>
        <v>0</v>
      </c>
      <c r="AD44" s="156">
        <f>IF('Parade Entries'!$G45="Political",'Parade Entries'!AF45,0)</f>
        <v>0</v>
      </c>
    </row>
    <row r="45" spans="2:30" ht="18" x14ac:dyDescent="0.25">
      <c r="B45" s="156">
        <f>IF('Parade Entries'!$G46="Political",'Parade Entries'!B46,0)</f>
        <v>0</v>
      </c>
      <c r="C45" s="233">
        <f>IF('Parade Entries'!$G46="Political",'Parade Entries'!E46,0)</f>
        <v>0</v>
      </c>
      <c r="D45" s="269">
        <f>IF('Parade Entries'!$G46="Political",'Parade Entries'!F46,0)</f>
        <v>0</v>
      </c>
      <c r="E45" s="156">
        <f>IF('Parade Entries'!$G46="Political",'Parade Entries'!G46,0)</f>
        <v>0</v>
      </c>
      <c r="F45" s="156">
        <f>IF('Parade Entries'!$G46="Political",'Parade Entries'!H46,0)</f>
        <v>0</v>
      </c>
      <c r="G45" s="156">
        <f>IF('Parade Entries'!$G46="Political",'Parade Entries'!I46,0)</f>
        <v>0</v>
      </c>
      <c r="H45" s="156">
        <f>IF('Parade Entries'!$G46="Political",'Parade Entries'!J46,0)</f>
        <v>0</v>
      </c>
      <c r="I45" s="268">
        <f>IF('Parade Entries'!$G46="Political",'Parade Entries'!K46,0)</f>
        <v>0</v>
      </c>
      <c r="J45" s="156">
        <f>IF('Parade Entries'!$G46="Political",'Parade Entries'!L46,0)</f>
        <v>0</v>
      </c>
      <c r="K45" s="156">
        <f>IF('Parade Entries'!$G46="Political",'Parade Entries'!M46,0)</f>
        <v>0</v>
      </c>
      <c r="L45" s="156">
        <f>IF('Parade Entries'!$G46="Political",'Parade Entries'!N46,0)</f>
        <v>0</v>
      </c>
      <c r="M45" s="156">
        <f>IF('Parade Entries'!$G46="Political",'Parade Entries'!O46,0)</f>
        <v>0</v>
      </c>
      <c r="N45" s="156">
        <f>IF('Parade Entries'!$G46="Political",'Parade Entries'!P46,0)</f>
        <v>0</v>
      </c>
      <c r="O45" s="156">
        <f>IF('Parade Entries'!$G46="Political",'Parade Entries'!Q46,0)</f>
        <v>0</v>
      </c>
      <c r="P45" s="156">
        <f>IF('Parade Entries'!$G46="Political",'Parade Entries'!R46,0)</f>
        <v>0</v>
      </c>
      <c r="Q45" s="156">
        <f>IF('Parade Entries'!$G46="Political",'Parade Entries'!S46,0)</f>
        <v>0</v>
      </c>
      <c r="R45" s="156">
        <f>IF('Parade Entries'!$G46="Political",'Parade Entries'!T46,0)</f>
        <v>0</v>
      </c>
      <c r="S45" s="271">
        <f>IF('Parade Entries'!$G46="Political",'Parade Entries'!U46,0)</f>
        <v>0</v>
      </c>
      <c r="T45" s="271">
        <f>IF('Parade Entries'!$G46="Political",'Parade Entries'!W46,0)</f>
        <v>0</v>
      </c>
      <c r="U45" s="271">
        <f>IF('Parade Entries'!$G46="Political",'Parade Entries'!X46,0)</f>
        <v>0</v>
      </c>
      <c r="V45" s="271">
        <f>IF('Parade Entries'!$G46="Political",'Parade Entries'!V46,0)</f>
        <v>0</v>
      </c>
      <c r="W45" s="272">
        <f>IF('Parade Entries'!$G46="Political",'Parade Entries'!Y46,0)</f>
        <v>0</v>
      </c>
      <c r="X45" s="271">
        <f>IF('Parade Entries'!$G46="Political",'Parade Entries'!Z46,0)</f>
        <v>0</v>
      </c>
      <c r="Y45" s="272">
        <f>IF('Parade Entries'!$G46="Political",'Parade Entries'!AA46,0)</f>
        <v>0</v>
      </c>
      <c r="Z45" s="271">
        <f>IF('Parade Entries'!$G46="Political",'Parade Entries'!AB46,0)</f>
        <v>0</v>
      </c>
      <c r="AA45" s="272">
        <f>IF('Parade Entries'!$G46="Political",'Parade Entries'!AC46,0)</f>
        <v>0</v>
      </c>
      <c r="AB45" s="156">
        <f>IF('Parade Entries'!$G46="Political",'Parade Entries'!AD46,0)</f>
        <v>0</v>
      </c>
      <c r="AC45" s="156">
        <f>IF('Parade Entries'!$G46="Political",'Parade Entries'!AE46,0)</f>
        <v>0</v>
      </c>
      <c r="AD45" s="156">
        <f>IF('Parade Entries'!$G46="Political",'Parade Entries'!AF46,0)</f>
        <v>0</v>
      </c>
    </row>
    <row r="46" spans="2:30" ht="18" x14ac:dyDescent="0.25">
      <c r="B46" s="156">
        <f>IF('Parade Entries'!$G47="Political",'Parade Entries'!B47,0)</f>
        <v>0</v>
      </c>
      <c r="C46" s="233">
        <f>IF('Parade Entries'!$G47="Political",'Parade Entries'!E47,0)</f>
        <v>0</v>
      </c>
      <c r="D46" s="269">
        <f>IF('Parade Entries'!$G47="Political",'Parade Entries'!F47,0)</f>
        <v>0</v>
      </c>
      <c r="E46" s="156">
        <f>IF('Parade Entries'!$G47="Political",'Parade Entries'!G47,0)</f>
        <v>0</v>
      </c>
      <c r="F46" s="156">
        <f>IF('Parade Entries'!$G47="Political",'Parade Entries'!H47,0)</f>
        <v>0</v>
      </c>
      <c r="G46" s="156">
        <f>IF('Parade Entries'!$G47="Political",'Parade Entries'!I47,0)</f>
        <v>0</v>
      </c>
      <c r="H46" s="156">
        <f>IF('Parade Entries'!$G47="Political",'Parade Entries'!J47,0)</f>
        <v>0</v>
      </c>
      <c r="I46" s="268">
        <f>IF('Parade Entries'!$G47="Political",'Parade Entries'!K47,0)</f>
        <v>0</v>
      </c>
      <c r="J46" s="156">
        <f>IF('Parade Entries'!$G47="Political",'Parade Entries'!L47,0)</f>
        <v>0</v>
      </c>
      <c r="K46" s="156">
        <f>IF('Parade Entries'!$G47="Political",'Parade Entries'!M47,0)</f>
        <v>0</v>
      </c>
      <c r="L46" s="156">
        <f>IF('Parade Entries'!$G47="Political",'Parade Entries'!N47,0)</f>
        <v>0</v>
      </c>
      <c r="M46" s="156">
        <f>IF('Parade Entries'!$G47="Political",'Parade Entries'!O47,0)</f>
        <v>0</v>
      </c>
      <c r="N46" s="156">
        <f>IF('Parade Entries'!$G47="Political",'Parade Entries'!P47,0)</f>
        <v>0</v>
      </c>
      <c r="O46" s="156">
        <f>IF('Parade Entries'!$G47="Political",'Parade Entries'!Q47,0)</f>
        <v>0</v>
      </c>
      <c r="P46" s="156">
        <f>IF('Parade Entries'!$G47="Political",'Parade Entries'!R47,0)</f>
        <v>0</v>
      </c>
      <c r="Q46" s="156">
        <f>IF('Parade Entries'!$G47="Political",'Parade Entries'!S47,0)</f>
        <v>0</v>
      </c>
      <c r="R46" s="156">
        <f>IF('Parade Entries'!$G47="Political",'Parade Entries'!T47,0)</f>
        <v>0</v>
      </c>
      <c r="S46" s="271">
        <f>IF('Parade Entries'!$G47="Political",'Parade Entries'!U47,0)</f>
        <v>0</v>
      </c>
      <c r="T46" s="271">
        <f>IF('Parade Entries'!$G47="Political",'Parade Entries'!W47,0)</f>
        <v>0</v>
      </c>
      <c r="U46" s="271">
        <f>IF('Parade Entries'!$G47="Political",'Parade Entries'!X47,0)</f>
        <v>0</v>
      </c>
      <c r="V46" s="271">
        <f>IF('Parade Entries'!$G47="Political",'Parade Entries'!V47,0)</f>
        <v>0</v>
      </c>
      <c r="W46" s="272">
        <f>IF('Parade Entries'!$G47="Political",'Parade Entries'!Y47,0)</f>
        <v>0</v>
      </c>
      <c r="X46" s="271">
        <f>IF('Parade Entries'!$G47="Political",'Parade Entries'!Z47,0)</f>
        <v>0</v>
      </c>
      <c r="Y46" s="272">
        <f>IF('Parade Entries'!$G47="Political",'Parade Entries'!AA47,0)</f>
        <v>0</v>
      </c>
      <c r="Z46" s="271">
        <f>IF('Parade Entries'!$G47="Political",'Parade Entries'!AB47,0)</f>
        <v>0</v>
      </c>
      <c r="AA46" s="272">
        <f>IF('Parade Entries'!$G47="Political",'Parade Entries'!AC47,0)</f>
        <v>0</v>
      </c>
      <c r="AB46" s="156">
        <f>IF('Parade Entries'!$G47="Political",'Parade Entries'!AD47,0)</f>
        <v>0</v>
      </c>
      <c r="AC46" s="156">
        <f>IF('Parade Entries'!$G47="Political",'Parade Entries'!AE47,0)</f>
        <v>0</v>
      </c>
      <c r="AD46" s="156">
        <f>IF('Parade Entries'!$G47="Political",'Parade Entries'!AF47,0)</f>
        <v>0</v>
      </c>
    </row>
    <row r="47" spans="2:30" ht="18" x14ac:dyDescent="0.25">
      <c r="B47" s="156">
        <f>IF('Parade Entries'!$G48="Political",'Parade Entries'!B48,0)</f>
        <v>0</v>
      </c>
      <c r="C47" s="233">
        <f>IF('Parade Entries'!$G48="Political",'Parade Entries'!E48,0)</f>
        <v>0</v>
      </c>
      <c r="D47" s="269">
        <f>IF('Parade Entries'!$G48="Political",'Parade Entries'!F48,0)</f>
        <v>0</v>
      </c>
      <c r="E47" s="156">
        <f>IF('Parade Entries'!$G48="Political",'Parade Entries'!G48,0)</f>
        <v>0</v>
      </c>
      <c r="F47" s="156">
        <f>IF('Parade Entries'!$G48="Political",'Parade Entries'!H48,0)</f>
        <v>0</v>
      </c>
      <c r="G47" s="156">
        <f>IF('Parade Entries'!$G48="Political",'Parade Entries'!I48,0)</f>
        <v>0</v>
      </c>
      <c r="H47" s="156">
        <f>IF('Parade Entries'!$G48="Political",'Parade Entries'!J48,0)</f>
        <v>0</v>
      </c>
      <c r="I47" s="268">
        <f>IF('Parade Entries'!$G48="Political",'Parade Entries'!K48,0)</f>
        <v>0</v>
      </c>
      <c r="J47" s="156">
        <f>IF('Parade Entries'!$G48="Political",'Parade Entries'!L48,0)</f>
        <v>0</v>
      </c>
      <c r="K47" s="156">
        <f>IF('Parade Entries'!$G48="Political",'Parade Entries'!M48,0)</f>
        <v>0</v>
      </c>
      <c r="L47" s="156">
        <f>IF('Parade Entries'!$G48="Political",'Parade Entries'!N48,0)</f>
        <v>0</v>
      </c>
      <c r="M47" s="156">
        <f>IF('Parade Entries'!$G48="Political",'Parade Entries'!O48,0)</f>
        <v>0</v>
      </c>
      <c r="N47" s="156">
        <f>IF('Parade Entries'!$G48="Political",'Parade Entries'!P48,0)</f>
        <v>0</v>
      </c>
      <c r="O47" s="156">
        <f>IF('Parade Entries'!$G48="Political",'Parade Entries'!Q48,0)</f>
        <v>0</v>
      </c>
      <c r="P47" s="156">
        <f>IF('Parade Entries'!$G48="Political",'Parade Entries'!R48,0)</f>
        <v>0</v>
      </c>
      <c r="Q47" s="156">
        <f>IF('Parade Entries'!$G48="Political",'Parade Entries'!S48,0)</f>
        <v>0</v>
      </c>
      <c r="R47" s="156">
        <f>IF('Parade Entries'!$G48="Political",'Parade Entries'!T48,0)</f>
        <v>0</v>
      </c>
      <c r="S47" s="271">
        <f>IF('Parade Entries'!$G48="Political",'Parade Entries'!U48,0)</f>
        <v>0</v>
      </c>
      <c r="T47" s="271">
        <f>IF('Parade Entries'!$G48="Political",'Parade Entries'!W48,0)</f>
        <v>0</v>
      </c>
      <c r="U47" s="271">
        <f>IF('Parade Entries'!$G48="Political",'Parade Entries'!X48,0)</f>
        <v>0</v>
      </c>
      <c r="V47" s="271">
        <f>IF('Parade Entries'!$G48="Political",'Parade Entries'!V48,0)</f>
        <v>0</v>
      </c>
      <c r="W47" s="272">
        <f>IF('Parade Entries'!$G48="Political",'Parade Entries'!Y48,0)</f>
        <v>0</v>
      </c>
      <c r="X47" s="271">
        <f>IF('Parade Entries'!$G48="Political",'Parade Entries'!Z48,0)</f>
        <v>0</v>
      </c>
      <c r="Y47" s="272">
        <f>IF('Parade Entries'!$G48="Political",'Parade Entries'!AA48,0)</f>
        <v>0</v>
      </c>
      <c r="Z47" s="271">
        <f>IF('Parade Entries'!$G48="Political",'Parade Entries'!AB48,0)</f>
        <v>0</v>
      </c>
      <c r="AA47" s="272">
        <f>IF('Parade Entries'!$G48="Political",'Parade Entries'!AC48,0)</f>
        <v>0</v>
      </c>
      <c r="AB47" s="156">
        <f>IF('Parade Entries'!$G48="Political",'Parade Entries'!AD48,0)</f>
        <v>0</v>
      </c>
      <c r="AC47" s="156">
        <f>IF('Parade Entries'!$G48="Political",'Parade Entries'!AE48,0)</f>
        <v>0</v>
      </c>
      <c r="AD47" s="156">
        <f>IF('Parade Entries'!$G48="Political",'Parade Entries'!AF48,0)</f>
        <v>0</v>
      </c>
    </row>
    <row r="48" spans="2:30" ht="18" x14ac:dyDescent="0.25">
      <c r="B48" s="156">
        <f>IF('Parade Entries'!$G49="Political",'Parade Entries'!B49,0)</f>
        <v>0</v>
      </c>
      <c r="C48" s="233">
        <f>IF('Parade Entries'!$G49="Political",'Parade Entries'!E49,0)</f>
        <v>0</v>
      </c>
      <c r="D48" s="269">
        <f>IF('Parade Entries'!$G49="Political",'Parade Entries'!F49,0)</f>
        <v>0</v>
      </c>
      <c r="E48" s="156">
        <f>IF('Parade Entries'!$G49="Political",'Parade Entries'!G49,0)</f>
        <v>0</v>
      </c>
      <c r="F48" s="156">
        <f>IF('Parade Entries'!$G49="Political",'Parade Entries'!H49,0)</f>
        <v>0</v>
      </c>
      <c r="G48" s="156">
        <f>IF('Parade Entries'!$G49="Political",'Parade Entries'!I49,0)</f>
        <v>0</v>
      </c>
      <c r="H48" s="156">
        <f>IF('Parade Entries'!$G49="Political",'Parade Entries'!J49,0)</f>
        <v>0</v>
      </c>
      <c r="I48" s="268">
        <f>IF('Parade Entries'!$G49="Political",'Parade Entries'!K49,0)</f>
        <v>0</v>
      </c>
      <c r="J48" s="156">
        <f>IF('Parade Entries'!$G49="Political",'Parade Entries'!L49,0)</f>
        <v>0</v>
      </c>
      <c r="K48" s="156">
        <f>IF('Parade Entries'!$G49="Political",'Parade Entries'!M49,0)</f>
        <v>0</v>
      </c>
      <c r="L48" s="156">
        <f>IF('Parade Entries'!$G49="Political",'Parade Entries'!N49,0)</f>
        <v>0</v>
      </c>
      <c r="M48" s="156">
        <f>IF('Parade Entries'!$G49="Political",'Parade Entries'!O49,0)</f>
        <v>0</v>
      </c>
      <c r="N48" s="156">
        <f>IF('Parade Entries'!$G49="Political",'Parade Entries'!P49,0)</f>
        <v>0</v>
      </c>
      <c r="O48" s="156">
        <f>IF('Parade Entries'!$G49="Political",'Parade Entries'!Q49,0)</f>
        <v>0</v>
      </c>
      <c r="P48" s="156">
        <f>IF('Parade Entries'!$G49="Political",'Parade Entries'!R49,0)</f>
        <v>0</v>
      </c>
      <c r="Q48" s="156">
        <f>IF('Parade Entries'!$G49="Political",'Parade Entries'!S49,0)</f>
        <v>0</v>
      </c>
      <c r="R48" s="156">
        <f>IF('Parade Entries'!$G49="Political",'Parade Entries'!T49,0)</f>
        <v>0</v>
      </c>
      <c r="S48" s="271">
        <f>IF('Parade Entries'!$G49="Political",'Parade Entries'!U49,0)</f>
        <v>0</v>
      </c>
      <c r="T48" s="271">
        <f>IF('Parade Entries'!$G49="Political",'Parade Entries'!W49,0)</f>
        <v>0</v>
      </c>
      <c r="U48" s="271">
        <f>IF('Parade Entries'!$G49="Political",'Parade Entries'!X49,0)</f>
        <v>0</v>
      </c>
      <c r="V48" s="271">
        <f>IF('Parade Entries'!$G49="Political",'Parade Entries'!V49,0)</f>
        <v>0</v>
      </c>
      <c r="W48" s="272">
        <f>IF('Parade Entries'!$G49="Political",'Parade Entries'!Y49,0)</f>
        <v>0</v>
      </c>
      <c r="X48" s="271">
        <f>IF('Parade Entries'!$G49="Political",'Parade Entries'!Z49,0)</f>
        <v>0</v>
      </c>
      <c r="Y48" s="272">
        <f>IF('Parade Entries'!$G49="Political",'Parade Entries'!AA49,0)</f>
        <v>0</v>
      </c>
      <c r="Z48" s="271">
        <f>IF('Parade Entries'!$G49="Political",'Parade Entries'!AB49,0)</f>
        <v>0</v>
      </c>
      <c r="AA48" s="272">
        <f>IF('Parade Entries'!$G49="Political",'Parade Entries'!AC49,0)</f>
        <v>0</v>
      </c>
      <c r="AB48" s="156">
        <f>IF('Parade Entries'!$G49="Political",'Parade Entries'!AD49,0)</f>
        <v>0</v>
      </c>
      <c r="AC48" s="156">
        <f>IF('Parade Entries'!$G49="Political",'Parade Entries'!AE49,0)</f>
        <v>0</v>
      </c>
      <c r="AD48" s="156">
        <f>IF('Parade Entries'!$G49="Political",'Parade Entries'!AF49,0)</f>
        <v>0</v>
      </c>
    </row>
    <row r="49" spans="2:30" ht="18" x14ac:dyDescent="0.25">
      <c r="B49" s="156">
        <f>IF('Parade Entries'!$G50="Political",'Parade Entries'!B50,0)</f>
        <v>0</v>
      </c>
      <c r="C49" s="233">
        <f>IF('Parade Entries'!$G50="Political",'Parade Entries'!E50,0)</f>
        <v>0</v>
      </c>
      <c r="D49" s="269">
        <f>IF('Parade Entries'!$G50="Political",'Parade Entries'!F50,0)</f>
        <v>0</v>
      </c>
      <c r="E49" s="156">
        <f>IF('Parade Entries'!$G50="Political",'Parade Entries'!G50,0)</f>
        <v>0</v>
      </c>
      <c r="F49" s="156">
        <f>IF('Parade Entries'!$G50="Political",'Parade Entries'!H50,0)</f>
        <v>0</v>
      </c>
      <c r="G49" s="156">
        <f>IF('Parade Entries'!$G50="Political",'Parade Entries'!I50,0)</f>
        <v>0</v>
      </c>
      <c r="H49" s="156">
        <f>IF('Parade Entries'!$G50="Political",'Parade Entries'!J50,0)</f>
        <v>0</v>
      </c>
      <c r="I49" s="268">
        <f>IF('Parade Entries'!$G50="Political",'Parade Entries'!K50,0)</f>
        <v>0</v>
      </c>
      <c r="J49" s="156">
        <f>IF('Parade Entries'!$G50="Political",'Parade Entries'!L50,0)</f>
        <v>0</v>
      </c>
      <c r="K49" s="156">
        <f>IF('Parade Entries'!$G50="Political",'Parade Entries'!M50,0)</f>
        <v>0</v>
      </c>
      <c r="L49" s="156">
        <f>IF('Parade Entries'!$G50="Political",'Parade Entries'!N50,0)</f>
        <v>0</v>
      </c>
      <c r="M49" s="156">
        <f>IF('Parade Entries'!$G50="Political",'Parade Entries'!O50,0)</f>
        <v>0</v>
      </c>
      <c r="N49" s="156">
        <f>IF('Parade Entries'!$G50="Political",'Parade Entries'!P50,0)</f>
        <v>0</v>
      </c>
      <c r="O49" s="156">
        <f>IF('Parade Entries'!$G50="Political",'Parade Entries'!Q50,0)</f>
        <v>0</v>
      </c>
      <c r="P49" s="156">
        <f>IF('Parade Entries'!$G50="Political",'Parade Entries'!R50,0)</f>
        <v>0</v>
      </c>
      <c r="Q49" s="156">
        <f>IF('Parade Entries'!$G50="Political",'Parade Entries'!S50,0)</f>
        <v>0</v>
      </c>
      <c r="R49" s="156">
        <f>IF('Parade Entries'!$G50="Political",'Parade Entries'!T50,0)</f>
        <v>0</v>
      </c>
      <c r="S49" s="271">
        <f>IF('Parade Entries'!$G50="Political",'Parade Entries'!U50,0)</f>
        <v>0</v>
      </c>
      <c r="T49" s="271">
        <f>IF('Parade Entries'!$G50="Political",'Parade Entries'!W50,0)</f>
        <v>0</v>
      </c>
      <c r="U49" s="271">
        <f>IF('Parade Entries'!$G50="Political",'Parade Entries'!X50,0)</f>
        <v>0</v>
      </c>
      <c r="V49" s="271">
        <f>IF('Parade Entries'!$G50="Political",'Parade Entries'!V50,0)</f>
        <v>0</v>
      </c>
      <c r="W49" s="272">
        <f>IF('Parade Entries'!$G50="Political",'Parade Entries'!Y50,0)</f>
        <v>0</v>
      </c>
      <c r="X49" s="271">
        <f>IF('Parade Entries'!$G50="Political",'Parade Entries'!Z50,0)</f>
        <v>0</v>
      </c>
      <c r="Y49" s="272">
        <f>IF('Parade Entries'!$G50="Political",'Parade Entries'!AA50,0)</f>
        <v>0</v>
      </c>
      <c r="Z49" s="271">
        <f>IF('Parade Entries'!$G50="Political",'Parade Entries'!AB50,0)</f>
        <v>0</v>
      </c>
      <c r="AA49" s="272">
        <f>IF('Parade Entries'!$G50="Political",'Parade Entries'!AC50,0)</f>
        <v>0</v>
      </c>
      <c r="AB49" s="156">
        <f>IF('Parade Entries'!$G50="Political",'Parade Entries'!AD50,0)</f>
        <v>0</v>
      </c>
      <c r="AC49" s="156">
        <f>IF('Parade Entries'!$G50="Political",'Parade Entries'!AE50,0)</f>
        <v>0</v>
      </c>
      <c r="AD49" s="156">
        <f>IF('Parade Entries'!$G50="Political",'Parade Entries'!AF50,0)</f>
        <v>0</v>
      </c>
    </row>
    <row r="50" spans="2:30" ht="18" x14ac:dyDescent="0.25">
      <c r="B50" s="156">
        <f>IF('Parade Entries'!$G51="Political",'Parade Entries'!B51,0)</f>
        <v>0</v>
      </c>
      <c r="C50" s="233">
        <f>IF('Parade Entries'!$G51="Political",'Parade Entries'!E51,0)</f>
        <v>0</v>
      </c>
      <c r="D50" s="269">
        <f>IF('Parade Entries'!$G51="Political",'Parade Entries'!F51,0)</f>
        <v>0</v>
      </c>
      <c r="E50" s="156">
        <f>IF('Parade Entries'!$G51="Political",'Parade Entries'!G51,0)</f>
        <v>0</v>
      </c>
      <c r="F50" s="156">
        <f>IF('Parade Entries'!$G51="Political",'Parade Entries'!H51,0)</f>
        <v>0</v>
      </c>
      <c r="G50" s="156">
        <f>IF('Parade Entries'!$G51="Political",'Parade Entries'!I51,0)</f>
        <v>0</v>
      </c>
      <c r="H50" s="156">
        <f>IF('Parade Entries'!$G51="Political",'Parade Entries'!J51,0)</f>
        <v>0</v>
      </c>
      <c r="I50" s="268">
        <f>IF('Parade Entries'!$G51="Political",'Parade Entries'!K51,0)</f>
        <v>0</v>
      </c>
      <c r="J50" s="156">
        <f>IF('Parade Entries'!$G51="Political",'Parade Entries'!L51,0)</f>
        <v>0</v>
      </c>
      <c r="K50" s="156">
        <f>IF('Parade Entries'!$G51="Political",'Parade Entries'!M51,0)</f>
        <v>0</v>
      </c>
      <c r="L50" s="156">
        <f>IF('Parade Entries'!$G51="Political",'Parade Entries'!N51,0)</f>
        <v>0</v>
      </c>
      <c r="M50" s="156">
        <f>IF('Parade Entries'!$G51="Political",'Parade Entries'!O51,0)</f>
        <v>0</v>
      </c>
      <c r="N50" s="156">
        <f>IF('Parade Entries'!$G51="Political",'Parade Entries'!P51,0)</f>
        <v>0</v>
      </c>
      <c r="O50" s="156">
        <f>IF('Parade Entries'!$G51="Political",'Parade Entries'!Q51,0)</f>
        <v>0</v>
      </c>
      <c r="P50" s="156">
        <f>IF('Parade Entries'!$G51="Political",'Parade Entries'!R51,0)</f>
        <v>0</v>
      </c>
      <c r="Q50" s="156">
        <f>IF('Parade Entries'!$G51="Political",'Parade Entries'!S51,0)</f>
        <v>0</v>
      </c>
      <c r="R50" s="156">
        <f>IF('Parade Entries'!$G51="Political",'Parade Entries'!T51,0)</f>
        <v>0</v>
      </c>
      <c r="S50" s="271">
        <f>IF('Parade Entries'!$G51="Political",'Parade Entries'!U51,0)</f>
        <v>0</v>
      </c>
      <c r="T50" s="271">
        <f>IF('Parade Entries'!$G51="Political",'Parade Entries'!W51,0)</f>
        <v>0</v>
      </c>
      <c r="U50" s="271">
        <f>IF('Parade Entries'!$G51="Political",'Parade Entries'!X51,0)</f>
        <v>0</v>
      </c>
      <c r="V50" s="271">
        <f>IF('Parade Entries'!$G51="Political",'Parade Entries'!V51,0)</f>
        <v>0</v>
      </c>
      <c r="W50" s="272">
        <f>IF('Parade Entries'!$G51="Political",'Parade Entries'!Y51,0)</f>
        <v>0</v>
      </c>
      <c r="X50" s="271">
        <f>IF('Parade Entries'!$G51="Political",'Parade Entries'!Z51,0)</f>
        <v>0</v>
      </c>
      <c r="Y50" s="272">
        <f>IF('Parade Entries'!$G51="Political",'Parade Entries'!AA51,0)</f>
        <v>0</v>
      </c>
      <c r="Z50" s="271">
        <f>IF('Parade Entries'!$G51="Political",'Parade Entries'!AB51,0)</f>
        <v>0</v>
      </c>
      <c r="AA50" s="272">
        <f>IF('Parade Entries'!$G51="Political",'Parade Entries'!AC51,0)</f>
        <v>0</v>
      </c>
      <c r="AB50" s="156">
        <f>IF('Parade Entries'!$G51="Political",'Parade Entries'!AD51,0)</f>
        <v>0</v>
      </c>
      <c r="AC50" s="156">
        <f>IF('Parade Entries'!$G51="Political",'Parade Entries'!AE51,0)</f>
        <v>0</v>
      </c>
      <c r="AD50" s="156">
        <f>IF('Parade Entries'!$G51="Political",'Parade Entries'!AF51,0)</f>
        <v>0</v>
      </c>
    </row>
    <row r="51" spans="2:30" ht="18" x14ac:dyDescent="0.25">
      <c r="B51" s="156">
        <f>IF('Parade Entries'!$G52="Political",'Parade Entries'!B52,0)</f>
        <v>0</v>
      </c>
      <c r="C51" s="233">
        <f>IF('Parade Entries'!$G52="Political",'Parade Entries'!E52,0)</f>
        <v>0</v>
      </c>
      <c r="D51" s="269">
        <f>IF('Parade Entries'!$G52="Political",'Parade Entries'!F52,0)</f>
        <v>0</v>
      </c>
      <c r="E51" s="156">
        <f>IF('Parade Entries'!$G52="Political",'Parade Entries'!G52,0)</f>
        <v>0</v>
      </c>
      <c r="F51" s="156">
        <f>IF('Parade Entries'!$G52="Political",'Parade Entries'!H52,0)</f>
        <v>0</v>
      </c>
      <c r="G51" s="156">
        <f>IF('Parade Entries'!$G52="Political",'Parade Entries'!I52,0)</f>
        <v>0</v>
      </c>
      <c r="H51" s="156">
        <f>IF('Parade Entries'!$G52="Political",'Parade Entries'!J52,0)</f>
        <v>0</v>
      </c>
      <c r="I51" s="268">
        <f>IF('Parade Entries'!$G52="Political",'Parade Entries'!K52,0)</f>
        <v>0</v>
      </c>
      <c r="J51" s="156">
        <f>IF('Parade Entries'!$G52="Political",'Parade Entries'!L52,0)</f>
        <v>0</v>
      </c>
      <c r="K51" s="156">
        <f>IF('Parade Entries'!$G52="Political",'Parade Entries'!M52,0)</f>
        <v>0</v>
      </c>
      <c r="L51" s="156">
        <f>IF('Parade Entries'!$G52="Political",'Parade Entries'!N52,0)</f>
        <v>0</v>
      </c>
      <c r="M51" s="156">
        <f>IF('Parade Entries'!$G52="Political",'Parade Entries'!O52,0)</f>
        <v>0</v>
      </c>
      <c r="N51" s="156">
        <f>IF('Parade Entries'!$G52="Political",'Parade Entries'!P52,0)</f>
        <v>0</v>
      </c>
      <c r="O51" s="156">
        <f>IF('Parade Entries'!$G52="Political",'Parade Entries'!Q52,0)</f>
        <v>0</v>
      </c>
      <c r="P51" s="156">
        <f>IF('Parade Entries'!$G52="Political",'Parade Entries'!R52,0)</f>
        <v>0</v>
      </c>
      <c r="Q51" s="156">
        <f>IF('Parade Entries'!$G52="Political",'Parade Entries'!S52,0)</f>
        <v>0</v>
      </c>
      <c r="R51" s="156">
        <f>IF('Parade Entries'!$G52="Political",'Parade Entries'!T52,0)</f>
        <v>0</v>
      </c>
      <c r="S51" s="271">
        <f>IF('Parade Entries'!$G52="Political",'Parade Entries'!U52,0)</f>
        <v>0</v>
      </c>
      <c r="T51" s="271">
        <f>IF('Parade Entries'!$G52="Political",'Parade Entries'!W52,0)</f>
        <v>0</v>
      </c>
      <c r="U51" s="271">
        <f>IF('Parade Entries'!$G52="Political",'Parade Entries'!X52,0)</f>
        <v>0</v>
      </c>
      <c r="V51" s="271">
        <f>IF('Parade Entries'!$G52="Political",'Parade Entries'!V52,0)</f>
        <v>0</v>
      </c>
      <c r="W51" s="272">
        <f>IF('Parade Entries'!$G52="Political",'Parade Entries'!Y52,0)</f>
        <v>0</v>
      </c>
      <c r="X51" s="271">
        <f>IF('Parade Entries'!$G52="Political",'Parade Entries'!Z52,0)</f>
        <v>0</v>
      </c>
      <c r="Y51" s="272">
        <f>IF('Parade Entries'!$G52="Political",'Parade Entries'!AA52,0)</f>
        <v>0</v>
      </c>
      <c r="Z51" s="271">
        <f>IF('Parade Entries'!$G52="Political",'Parade Entries'!AB52,0)</f>
        <v>0</v>
      </c>
      <c r="AA51" s="272">
        <f>IF('Parade Entries'!$G52="Political",'Parade Entries'!AC52,0)</f>
        <v>0</v>
      </c>
      <c r="AB51" s="156">
        <f>IF('Parade Entries'!$G52="Political",'Parade Entries'!AD52,0)</f>
        <v>0</v>
      </c>
      <c r="AC51" s="156">
        <f>IF('Parade Entries'!$G52="Political",'Parade Entries'!AE52,0)</f>
        <v>0</v>
      </c>
      <c r="AD51" s="156">
        <f>IF('Parade Entries'!$G52="Political",'Parade Entries'!AF52,0)</f>
        <v>0</v>
      </c>
    </row>
    <row r="52" spans="2:30" ht="18" x14ac:dyDescent="0.25">
      <c r="B52" s="156" t="str">
        <f>IF('Parade Entries'!$G53="Political",'Parade Entries'!B53,0)</f>
        <v>Sangamon County Coroner Jim Allmon</v>
      </c>
      <c r="C52" s="233">
        <f>IF('Parade Entries'!$G53="Political",'Parade Entries'!E53,0)</f>
        <v>46044</v>
      </c>
      <c r="D52" s="269" t="str">
        <f>IF('Parade Entries'!$G53="Political",'Parade Entries'!F53,0)</f>
        <v>Paid</v>
      </c>
      <c r="E52" s="156" t="str">
        <f>IF('Parade Entries'!$G53="Political",'Parade Entries'!G53,0)</f>
        <v>Political</v>
      </c>
      <c r="F52" s="156" t="str">
        <f>IF('Parade Entries'!$G53="Political",'Parade Entries'!H53,0)</f>
        <v>Jim</v>
      </c>
      <c r="G52" s="156" t="str">
        <f>IF('Parade Entries'!$G53="Political",'Parade Entries'!I53,0)</f>
        <v>Allmon</v>
      </c>
      <c r="H52" s="156" t="str">
        <f>IF('Parade Entries'!$G53="Political",'Parade Entries'!J53,0)</f>
        <v>jallmon7@gmail.com</v>
      </c>
      <c r="I52" s="268">
        <f>IF('Parade Entries'!$G53="Political",'Parade Entries'!K53,0)</f>
        <v>2178995479</v>
      </c>
      <c r="J52" s="156" t="str">
        <f>IF('Parade Entries'!$G53="Political",'Parade Entries'!L53,0)</f>
        <v>The Sangamon County Coroner, Jim Allmon, would like to thank you for all of your continued support. Coroner Allmon wishes everyone a safe and wonderful St. Patrick’s Day!</v>
      </c>
      <c r="K52" s="156">
        <f>IF('Parade Entries'!$G53="Political",'Parade Entries'!M53,0)</f>
        <v>25</v>
      </c>
      <c r="L52" s="156">
        <f>IF('Parade Entries'!$G53="Political",'Parade Entries'!N53,0)</f>
        <v>0</v>
      </c>
      <c r="M52" s="156" t="str">
        <f>IF('Parade Entries'!$G53="Political",'Parade Entries'!O53,0)</f>
        <v>No</v>
      </c>
      <c r="N52" s="156" t="str">
        <f>IF('Parade Entries'!$G53="Political",'Parade Entries'!P53,0)</f>
        <v>No</v>
      </c>
      <c r="O52" s="156">
        <f>IF('Parade Entries'!$G53="Political",'Parade Entries'!Q53,0)</f>
        <v>1</v>
      </c>
      <c r="P52" s="156">
        <f>IF('Parade Entries'!$G53="Political",'Parade Entries'!R53,0)</f>
        <v>0</v>
      </c>
      <c r="Q52" s="156" t="str">
        <f>IF('Parade Entries'!$G53="Political",'Parade Entries'!S53,0)</f>
        <v>Ford F-350</v>
      </c>
      <c r="R52" s="156" t="str">
        <f>IF('Parade Entries'!$G53="Political",'Parade Entries'!T53,0)</f>
        <v>Check</v>
      </c>
      <c r="S52" s="271">
        <f>IF('Parade Entries'!$G53="Political",'Parade Entries'!U53,0)</f>
        <v>350</v>
      </c>
      <c r="T52" s="271">
        <f>IF('Parade Entries'!$G53="Political",'Parade Entries'!W53,0)</f>
        <v>350</v>
      </c>
      <c r="U52" s="271">
        <f>IF('Parade Entries'!$G53="Political",'Parade Entries'!X53,0)</f>
        <v>0</v>
      </c>
      <c r="V52" s="271">
        <f>IF('Parade Entries'!$G53="Political",'Parade Entries'!V53,0)</f>
        <v>0</v>
      </c>
      <c r="W52" s="272">
        <f>IF('Parade Entries'!$G53="Political",'Parade Entries'!Y53,0)</f>
        <v>0</v>
      </c>
      <c r="X52" s="271">
        <f>IF('Parade Entries'!$G53="Political",'Parade Entries'!Z53,0)</f>
        <v>0</v>
      </c>
      <c r="Y52" s="272" t="str">
        <f>IF('Parade Entries'!$G53="Political",'Parade Entries'!AA53,0)</f>
        <v/>
      </c>
      <c r="Z52" s="271">
        <f>IF('Parade Entries'!$G53="Political",'Parade Entries'!AB53,0)</f>
        <v>0</v>
      </c>
      <c r="AA52" s="272">
        <f>IF('Parade Entries'!$G53="Political",'Parade Entries'!AC53,0)</f>
        <v>0</v>
      </c>
      <c r="AB52" s="156" t="str">
        <f>IF('Parade Entries'!$G53="Political",'Parade Entries'!AD53,0)</f>
        <v>Jim Allmon</v>
      </c>
      <c r="AC52" s="156" t="str">
        <f>IF('Parade Entries'!$G53="Political",'Parade Entries'!AE53,0)</f>
        <v>New Site</v>
      </c>
      <c r="AD52" s="156">
        <f>IF('Parade Entries'!$G53="Political",'Parade Entries'!AF53,0)</f>
        <v>350</v>
      </c>
    </row>
    <row r="53" spans="2:30" ht="18" x14ac:dyDescent="0.25">
      <c r="B53" s="156">
        <f>IF('Parade Entries'!$G54="Political",'Parade Entries'!B54,0)</f>
        <v>0</v>
      </c>
      <c r="C53" s="233">
        <f>IF('Parade Entries'!$G54="Political",'Parade Entries'!E54,0)</f>
        <v>0</v>
      </c>
      <c r="D53" s="269">
        <f>IF('Parade Entries'!$G54="Political",'Parade Entries'!F54,0)</f>
        <v>0</v>
      </c>
      <c r="E53" s="156">
        <f>IF('Parade Entries'!$G54="Political",'Parade Entries'!G54,0)</f>
        <v>0</v>
      </c>
      <c r="F53" s="156">
        <f>IF('Parade Entries'!$G54="Political",'Parade Entries'!H54,0)</f>
        <v>0</v>
      </c>
      <c r="G53" s="156">
        <f>IF('Parade Entries'!$G54="Political",'Parade Entries'!I54,0)</f>
        <v>0</v>
      </c>
      <c r="H53" s="156">
        <f>IF('Parade Entries'!$G54="Political",'Parade Entries'!J54,0)</f>
        <v>0</v>
      </c>
      <c r="I53" s="268">
        <f>IF('Parade Entries'!$G54="Political",'Parade Entries'!K54,0)</f>
        <v>0</v>
      </c>
      <c r="J53" s="156">
        <f>IF('Parade Entries'!$G54="Political",'Parade Entries'!L54,0)</f>
        <v>0</v>
      </c>
      <c r="K53" s="156">
        <f>IF('Parade Entries'!$G54="Political",'Parade Entries'!M54,0)</f>
        <v>0</v>
      </c>
      <c r="L53" s="156">
        <f>IF('Parade Entries'!$G54="Political",'Parade Entries'!N54,0)</f>
        <v>0</v>
      </c>
      <c r="M53" s="156">
        <f>IF('Parade Entries'!$G54="Political",'Parade Entries'!O54,0)</f>
        <v>0</v>
      </c>
      <c r="N53" s="156">
        <f>IF('Parade Entries'!$G54="Political",'Parade Entries'!P54,0)</f>
        <v>0</v>
      </c>
      <c r="O53" s="156">
        <f>IF('Parade Entries'!$G54="Political",'Parade Entries'!Q54,0)</f>
        <v>0</v>
      </c>
      <c r="P53" s="156">
        <f>IF('Parade Entries'!$G54="Political",'Parade Entries'!R54,0)</f>
        <v>0</v>
      </c>
      <c r="Q53" s="156">
        <f>IF('Parade Entries'!$G54="Political",'Parade Entries'!S54,0)</f>
        <v>0</v>
      </c>
      <c r="R53" s="156">
        <f>IF('Parade Entries'!$G54="Political",'Parade Entries'!T54,0)</f>
        <v>0</v>
      </c>
      <c r="S53" s="271">
        <f>IF('Parade Entries'!$G54="Political",'Parade Entries'!U54,0)</f>
        <v>0</v>
      </c>
      <c r="T53" s="271">
        <f>IF('Parade Entries'!$G54="Political",'Parade Entries'!W54,0)</f>
        <v>0</v>
      </c>
      <c r="U53" s="271">
        <f>IF('Parade Entries'!$G54="Political",'Parade Entries'!X54,0)</f>
        <v>0</v>
      </c>
      <c r="V53" s="271">
        <f>IF('Parade Entries'!$G54="Political",'Parade Entries'!V54,0)</f>
        <v>0</v>
      </c>
      <c r="W53" s="272">
        <f>IF('Parade Entries'!$G54="Political",'Parade Entries'!Y54,0)</f>
        <v>0</v>
      </c>
      <c r="X53" s="271">
        <f>IF('Parade Entries'!$G54="Political",'Parade Entries'!Z54,0)</f>
        <v>0</v>
      </c>
      <c r="Y53" s="272">
        <f>IF('Parade Entries'!$G54="Political",'Parade Entries'!AA54,0)</f>
        <v>0</v>
      </c>
      <c r="Z53" s="271">
        <f>IF('Parade Entries'!$G54="Political",'Parade Entries'!AB54,0)</f>
        <v>0</v>
      </c>
      <c r="AA53" s="272">
        <f>IF('Parade Entries'!$G54="Political",'Parade Entries'!AC54,0)</f>
        <v>0</v>
      </c>
      <c r="AB53" s="156">
        <f>IF('Parade Entries'!$G54="Political",'Parade Entries'!AD54,0)</f>
        <v>0</v>
      </c>
      <c r="AC53" s="156">
        <f>IF('Parade Entries'!$G54="Political",'Parade Entries'!AE54,0)</f>
        <v>0</v>
      </c>
      <c r="AD53" s="156">
        <f>IF('Parade Entries'!$G54="Political",'Parade Entries'!AF54,0)</f>
        <v>0</v>
      </c>
    </row>
    <row r="54" spans="2:30" ht="18" x14ac:dyDescent="0.25">
      <c r="B54" s="156">
        <f>IF('Parade Entries'!$G55="Political",'Parade Entries'!B55,0)</f>
        <v>0</v>
      </c>
      <c r="C54" s="233">
        <f>IF('Parade Entries'!$G55="Political",'Parade Entries'!E55,0)</f>
        <v>0</v>
      </c>
      <c r="D54" s="269">
        <f>IF('Parade Entries'!$G55="Political",'Parade Entries'!F55,0)</f>
        <v>0</v>
      </c>
      <c r="E54" s="156">
        <f>IF('Parade Entries'!$G55="Political",'Parade Entries'!G55,0)</f>
        <v>0</v>
      </c>
      <c r="F54" s="156">
        <f>IF('Parade Entries'!$G55="Political",'Parade Entries'!H55,0)</f>
        <v>0</v>
      </c>
      <c r="G54" s="156">
        <f>IF('Parade Entries'!$G55="Political",'Parade Entries'!I55,0)</f>
        <v>0</v>
      </c>
      <c r="H54" s="156">
        <f>IF('Parade Entries'!$G55="Political",'Parade Entries'!J55,0)</f>
        <v>0</v>
      </c>
      <c r="I54" s="268">
        <f>IF('Parade Entries'!$G55="Political",'Parade Entries'!K55,0)</f>
        <v>0</v>
      </c>
      <c r="J54" s="156">
        <f>IF('Parade Entries'!$G55="Political",'Parade Entries'!L55,0)</f>
        <v>0</v>
      </c>
      <c r="K54" s="156">
        <f>IF('Parade Entries'!$G55="Political",'Parade Entries'!M55,0)</f>
        <v>0</v>
      </c>
      <c r="L54" s="156">
        <f>IF('Parade Entries'!$G55="Political",'Parade Entries'!N55,0)</f>
        <v>0</v>
      </c>
      <c r="M54" s="156">
        <f>IF('Parade Entries'!$G55="Political",'Parade Entries'!O55,0)</f>
        <v>0</v>
      </c>
      <c r="N54" s="156">
        <f>IF('Parade Entries'!$G55="Political",'Parade Entries'!P55,0)</f>
        <v>0</v>
      </c>
      <c r="O54" s="156">
        <f>IF('Parade Entries'!$G55="Political",'Parade Entries'!Q55,0)</f>
        <v>0</v>
      </c>
      <c r="P54" s="156">
        <f>IF('Parade Entries'!$G55="Political",'Parade Entries'!R55,0)</f>
        <v>0</v>
      </c>
      <c r="Q54" s="156">
        <f>IF('Parade Entries'!$G55="Political",'Parade Entries'!S55,0)</f>
        <v>0</v>
      </c>
      <c r="R54" s="156">
        <f>IF('Parade Entries'!$G55="Political",'Parade Entries'!T55,0)</f>
        <v>0</v>
      </c>
      <c r="S54" s="271">
        <f>IF('Parade Entries'!$G55="Political",'Parade Entries'!U55,0)</f>
        <v>0</v>
      </c>
      <c r="T54" s="271">
        <f>IF('Parade Entries'!$G55="Political",'Parade Entries'!W55,0)</f>
        <v>0</v>
      </c>
      <c r="U54" s="271">
        <f>IF('Parade Entries'!$G55="Political",'Parade Entries'!X55,0)</f>
        <v>0</v>
      </c>
      <c r="V54" s="271">
        <f>IF('Parade Entries'!$G55="Political",'Parade Entries'!V55,0)</f>
        <v>0</v>
      </c>
      <c r="W54" s="272">
        <f>IF('Parade Entries'!$G55="Political",'Parade Entries'!Y55,0)</f>
        <v>0</v>
      </c>
      <c r="X54" s="271">
        <f>IF('Parade Entries'!$G55="Political",'Parade Entries'!Z55,0)</f>
        <v>0</v>
      </c>
      <c r="Y54" s="272">
        <f>IF('Parade Entries'!$G55="Political",'Parade Entries'!AA55,0)</f>
        <v>0</v>
      </c>
      <c r="Z54" s="271">
        <f>IF('Parade Entries'!$G55="Political",'Parade Entries'!AB55,0)</f>
        <v>0</v>
      </c>
      <c r="AA54" s="272">
        <f>IF('Parade Entries'!$G55="Political",'Parade Entries'!AC55,0)</f>
        <v>0</v>
      </c>
      <c r="AB54" s="156">
        <f>IF('Parade Entries'!$G55="Political",'Parade Entries'!AD55,0)</f>
        <v>0</v>
      </c>
      <c r="AC54" s="156">
        <f>IF('Parade Entries'!$G55="Political",'Parade Entries'!AE55,0)</f>
        <v>0</v>
      </c>
      <c r="AD54" s="156">
        <f>IF('Parade Entries'!$G55="Political",'Parade Entries'!AF55,0)</f>
        <v>0</v>
      </c>
    </row>
    <row r="55" spans="2:30" ht="18" x14ac:dyDescent="0.25">
      <c r="B55" s="156">
        <f>IF('Parade Entries'!$G56="Political",'Parade Entries'!B56,0)</f>
        <v>0</v>
      </c>
      <c r="C55" s="233">
        <f>IF('Parade Entries'!$G56="Political",'Parade Entries'!E56,0)</f>
        <v>0</v>
      </c>
      <c r="D55" s="269">
        <f>IF('Parade Entries'!$G56="Political",'Parade Entries'!F56,0)</f>
        <v>0</v>
      </c>
      <c r="E55" s="156">
        <f>IF('Parade Entries'!$G56="Political",'Parade Entries'!G56,0)</f>
        <v>0</v>
      </c>
      <c r="F55" s="156">
        <f>IF('Parade Entries'!$G56="Political",'Parade Entries'!H56,0)</f>
        <v>0</v>
      </c>
      <c r="G55" s="156">
        <f>IF('Parade Entries'!$G56="Political",'Parade Entries'!I56,0)</f>
        <v>0</v>
      </c>
      <c r="H55" s="156">
        <f>IF('Parade Entries'!$G56="Political",'Parade Entries'!J56,0)</f>
        <v>0</v>
      </c>
      <c r="I55" s="268">
        <f>IF('Parade Entries'!$G56="Political",'Parade Entries'!K56,0)</f>
        <v>0</v>
      </c>
      <c r="J55" s="156">
        <f>IF('Parade Entries'!$G56="Political",'Parade Entries'!L56,0)</f>
        <v>0</v>
      </c>
      <c r="K55" s="156">
        <f>IF('Parade Entries'!$G56="Political",'Parade Entries'!M56,0)</f>
        <v>0</v>
      </c>
      <c r="L55" s="156">
        <f>IF('Parade Entries'!$G56="Political",'Parade Entries'!N56,0)</f>
        <v>0</v>
      </c>
      <c r="M55" s="156">
        <f>IF('Parade Entries'!$G56="Political",'Parade Entries'!O56,0)</f>
        <v>0</v>
      </c>
      <c r="N55" s="156">
        <f>IF('Parade Entries'!$G56="Political",'Parade Entries'!P56,0)</f>
        <v>0</v>
      </c>
      <c r="O55" s="156">
        <f>IF('Parade Entries'!$G56="Political",'Parade Entries'!Q56,0)</f>
        <v>0</v>
      </c>
      <c r="P55" s="156">
        <f>IF('Parade Entries'!$G56="Political",'Parade Entries'!R56,0)</f>
        <v>0</v>
      </c>
      <c r="Q55" s="156">
        <f>IF('Parade Entries'!$G56="Political",'Parade Entries'!S56,0)</f>
        <v>0</v>
      </c>
      <c r="R55" s="156">
        <f>IF('Parade Entries'!$G56="Political",'Parade Entries'!T56,0)</f>
        <v>0</v>
      </c>
      <c r="S55" s="271">
        <f>IF('Parade Entries'!$G56="Political",'Parade Entries'!U56,0)</f>
        <v>0</v>
      </c>
      <c r="T55" s="271">
        <f>IF('Parade Entries'!$G56="Political",'Parade Entries'!W56,0)</f>
        <v>0</v>
      </c>
      <c r="U55" s="271">
        <f>IF('Parade Entries'!$G56="Political",'Parade Entries'!X56,0)</f>
        <v>0</v>
      </c>
      <c r="V55" s="271">
        <f>IF('Parade Entries'!$G56="Political",'Parade Entries'!V56,0)</f>
        <v>0</v>
      </c>
      <c r="W55" s="272">
        <f>IF('Parade Entries'!$G56="Political",'Parade Entries'!Y56,0)</f>
        <v>0</v>
      </c>
      <c r="X55" s="271">
        <f>IF('Parade Entries'!$G56="Political",'Parade Entries'!Z56,0)</f>
        <v>0</v>
      </c>
      <c r="Y55" s="272">
        <f>IF('Parade Entries'!$G56="Political",'Parade Entries'!AA56,0)</f>
        <v>0</v>
      </c>
      <c r="Z55" s="271">
        <f>IF('Parade Entries'!$G56="Political",'Parade Entries'!AB56,0)</f>
        <v>0</v>
      </c>
      <c r="AA55" s="272">
        <f>IF('Parade Entries'!$G56="Political",'Parade Entries'!AC56,0)</f>
        <v>0</v>
      </c>
      <c r="AB55" s="156">
        <f>IF('Parade Entries'!$G56="Political",'Parade Entries'!AD56,0)</f>
        <v>0</v>
      </c>
      <c r="AC55" s="156">
        <f>IF('Parade Entries'!$G56="Political",'Parade Entries'!AE56,0)</f>
        <v>0</v>
      </c>
      <c r="AD55" s="156">
        <f>IF('Parade Entries'!$G56="Political",'Parade Entries'!AF56,0)</f>
        <v>0</v>
      </c>
    </row>
    <row r="56" spans="2:30" ht="18" x14ac:dyDescent="0.25">
      <c r="B56" s="156" t="str">
        <f>IF('Parade Entries'!$G57="Political",'Parade Entries'!B57,0)</f>
        <v>Don Gray - Sangamon County Clerk</v>
      </c>
      <c r="C56" s="233">
        <f>IF('Parade Entries'!$G57="Political",'Parade Entries'!E57,0)</f>
        <v>46049</v>
      </c>
      <c r="D56" s="269" t="str">
        <f>IF('Parade Entries'!$G57="Political",'Parade Entries'!F57,0)</f>
        <v>Paid</v>
      </c>
      <c r="E56" s="156" t="str">
        <f>IF('Parade Entries'!$G57="Political",'Parade Entries'!G57,0)</f>
        <v>Political</v>
      </c>
      <c r="F56" s="156" t="str">
        <f>IF('Parade Entries'!$G57="Political",'Parade Entries'!H57,0)</f>
        <v>Don</v>
      </c>
      <c r="G56" s="156" t="str">
        <f>IF('Parade Entries'!$G57="Political",'Parade Entries'!I57,0)</f>
        <v>Gray</v>
      </c>
      <c r="H56" s="156" t="str">
        <f>IF('Parade Entries'!$G57="Political",'Parade Entries'!J57,0)</f>
        <v>dongray2@icloud.com</v>
      </c>
      <c r="I56" s="268">
        <f>IF('Parade Entries'!$G57="Political",'Parade Entries'!K57,0)</f>
        <v>2173066424</v>
      </c>
      <c r="J56" s="156" t="str">
        <f>IF('Parade Entries'!$G57="Political",'Parade Entries'!L57,0)</f>
        <v>County Clerk Don Gray reminds voters that St. Patrick’s Day, March 17th is the Illinois Primary Election. Get out and vote!</v>
      </c>
      <c r="K56" s="156">
        <f>IF('Parade Entries'!$G57="Political",'Parade Entries'!M57,0)</f>
        <v>15</v>
      </c>
      <c r="L56" s="156">
        <f>IF('Parade Entries'!$G57="Political",'Parade Entries'!N57,0)</f>
        <v>0</v>
      </c>
      <c r="M56" s="156" t="str">
        <f>IF('Parade Entries'!$G57="Political",'Parade Entries'!O57,0)</f>
        <v>No</v>
      </c>
      <c r="N56" s="156" t="str">
        <f>IF('Parade Entries'!$G57="Political",'Parade Entries'!P57,0)</f>
        <v>No</v>
      </c>
      <c r="O56" s="156">
        <f>IF('Parade Entries'!$G57="Political",'Parade Entries'!Q57,0)</f>
        <v>1</v>
      </c>
      <c r="P56" s="156">
        <f>IF('Parade Entries'!$G57="Political",'Parade Entries'!R57,0)</f>
        <v>0</v>
      </c>
      <c r="Q56" s="156" t="str">
        <f>IF('Parade Entries'!$G57="Political",'Parade Entries'!S57,0)</f>
        <v>t. Patrick’s themed float with Shamrocks, Pot of Bold, and Lepercon Hat and rainbow</v>
      </c>
      <c r="R56" s="156" t="str">
        <f>IF('Parade Entries'!$G57="Political",'Parade Entries'!T57,0)</f>
        <v>Online - Stripe</v>
      </c>
      <c r="S56" s="271">
        <f>IF('Parade Entries'!$G57="Political",'Parade Entries'!U57,0)</f>
        <v>350</v>
      </c>
      <c r="T56" s="271">
        <f>IF('Parade Entries'!$G57="Political",'Parade Entries'!W57,0)</f>
        <v>341</v>
      </c>
      <c r="U56" s="271">
        <f>IF('Parade Entries'!$G57="Political",'Parade Entries'!X57,0)</f>
        <v>0</v>
      </c>
      <c r="V56" s="271">
        <f>IF('Parade Entries'!$G57="Political",'Parade Entries'!V57,0)</f>
        <v>0</v>
      </c>
      <c r="W56" s="272" t="str">
        <f>IF('Parade Entries'!$G57="Political",'Parade Entries'!Y57,0)</f>
        <v/>
      </c>
      <c r="X56" s="271">
        <f>IF('Parade Entries'!$G57="Political",'Parade Entries'!Z57,0)</f>
        <v>9</v>
      </c>
      <c r="Y56" s="272">
        <f>IF('Parade Entries'!$G57="Political",'Parade Entries'!AA57,0)</f>
        <v>2.5714285714285714E-2</v>
      </c>
      <c r="Z56" s="271">
        <f>IF('Parade Entries'!$G57="Political",'Parade Entries'!AB57,0)</f>
        <v>9</v>
      </c>
      <c r="AA56" s="272">
        <f>IF('Parade Entries'!$G57="Political",'Parade Entries'!AC57,0)</f>
        <v>2.5714285714285714E-2</v>
      </c>
      <c r="AB56" s="156" t="str">
        <f>IF('Parade Entries'!$G57="Political",'Parade Entries'!AD57,0)</f>
        <v>Don Gray</v>
      </c>
      <c r="AC56" s="156" t="str">
        <f>IF('Parade Entries'!$G57="Political",'Parade Entries'!AE57,0)</f>
        <v>New Site</v>
      </c>
      <c r="AD56" s="156" t="str">
        <f>IF('Parade Entries'!$G57="Political",'Parade Entries'!AF57,0)</f>
        <v/>
      </c>
    </row>
    <row r="57" spans="2:30" ht="18" x14ac:dyDescent="0.25">
      <c r="B57" s="156">
        <f>IF('Parade Entries'!$G58="Political",'Parade Entries'!B58,0)</f>
        <v>0</v>
      </c>
      <c r="C57" s="233">
        <f>IF('Parade Entries'!$G58="Political",'Parade Entries'!E58,0)</f>
        <v>0</v>
      </c>
      <c r="D57" s="269">
        <f>IF('Parade Entries'!$G58="Political",'Parade Entries'!F58,0)</f>
        <v>0</v>
      </c>
      <c r="E57" s="156">
        <f>IF('Parade Entries'!$G58="Political",'Parade Entries'!G58,0)</f>
        <v>0</v>
      </c>
      <c r="F57" s="156">
        <f>IF('Parade Entries'!$G58="Political",'Parade Entries'!H58,0)</f>
        <v>0</v>
      </c>
      <c r="G57" s="156">
        <f>IF('Parade Entries'!$G58="Political",'Parade Entries'!I58,0)</f>
        <v>0</v>
      </c>
      <c r="H57" s="156">
        <f>IF('Parade Entries'!$G58="Political",'Parade Entries'!J58,0)</f>
        <v>0</v>
      </c>
      <c r="I57" s="268">
        <f>IF('Parade Entries'!$G58="Political",'Parade Entries'!K58,0)</f>
        <v>0</v>
      </c>
      <c r="J57" s="156">
        <f>IF('Parade Entries'!$G58="Political",'Parade Entries'!L58,0)</f>
        <v>0</v>
      </c>
      <c r="K57" s="156">
        <f>IF('Parade Entries'!$G58="Political",'Parade Entries'!M58,0)</f>
        <v>0</v>
      </c>
      <c r="L57" s="156">
        <f>IF('Parade Entries'!$G58="Political",'Parade Entries'!N58,0)</f>
        <v>0</v>
      </c>
      <c r="M57" s="156">
        <f>IF('Parade Entries'!$G58="Political",'Parade Entries'!O58,0)</f>
        <v>0</v>
      </c>
      <c r="N57" s="156">
        <f>IF('Parade Entries'!$G58="Political",'Parade Entries'!P58,0)</f>
        <v>0</v>
      </c>
      <c r="O57" s="156">
        <f>IF('Parade Entries'!$G58="Political",'Parade Entries'!Q58,0)</f>
        <v>0</v>
      </c>
      <c r="P57" s="156">
        <f>IF('Parade Entries'!$G58="Political",'Parade Entries'!R58,0)</f>
        <v>0</v>
      </c>
      <c r="Q57" s="156">
        <f>IF('Parade Entries'!$G58="Political",'Parade Entries'!S58,0)</f>
        <v>0</v>
      </c>
      <c r="R57" s="156">
        <f>IF('Parade Entries'!$G58="Political",'Parade Entries'!T58,0)</f>
        <v>0</v>
      </c>
      <c r="S57" s="271">
        <f>IF('Parade Entries'!$G58="Political",'Parade Entries'!U58,0)</f>
        <v>0</v>
      </c>
      <c r="T57" s="271">
        <f>IF('Parade Entries'!$G58="Political",'Parade Entries'!W58,0)</f>
        <v>0</v>
      </c>
      <c r="U57" s="271">
        <f>IF('Parade Entries'!$G58="Political",'Parade Entries'!X58,0)</f>
        <v>0</v>
      </c>
      <c r="V57" s="271">
        <f>IF('Parade Entries'!$G58="Political",'Parade Entries'!V58,0)</f>
        <v>0</v>
      </c>
      <c r="W57" s="272">
        <f>IF('Parade Entries'!$G58="Political",'Parade Entries'!Y58,0)</f>
        <v>0</v>
      </c>
      <c r="X57" s="271">
        <f>IF('Parade Entries'!$G58="Political",'Parade Entries'!Z58,0)</f>
        <v>0</v>
      </c>
      <c r="Y57" s="272">
        <f>IF('Parade Entries'!$G58="Political",'Parade Entries'!AA58,0)</f>
        <v>0</v>
      </c>
      <c r="Z57" s="271">
        <f>IF('Parade Entries'!$G58="Political",'Parade Entries'!AB58,0)</f>
        <v>0</v>
      </c>
      <c r="AA57" s="272">
        <f>IF('Parade Entries'!$G58="Political",'Parade Entries'!AC58,0)</f>
        <v>0</v>
      </c>
      <c r="AB57" s="156">
        <f>IF('Parade Entries'!$G58="Political",'Parade Entries'!AD58,0)</f>
        <v>0</v>
      </c>
      <c r="AC57" s="156">
        <f>IF('Parade Entries'!$G58="Political",'Parade Entries'!AE58,0)</f>
        <v>0</v>
      </c>
      <c r="AD57" s="156">
        <f>IF('Parade Entries'!$G58="Political",'Parade Entries'!AF58,0)</f>
        <v>0</v>
      </c>
    </row>
    <row r="58" spans="2:30" ht="18" x14ac:dyDescent="0.25">
      <c r="B58" s="156">
        <f>IF('Parade Entries'!$G59="Political",'Parade Entries'!B59,0)</f>
        <v>0</v>
      </c>
      <c r="C58" s="233">
        <f>IF('Parade Entries'!$G59="Political",'Parade Entries'!E59,0)</f>
        <v>0</v>
      </c>
      <c r="D58" s="269">
        <f>IF('Parade Entries'!$G59="Political",'Parade Entries'!F59,0)</f>
        <v>0</v>
      </c>
      <c r="E58" s="156">
        <f>IF('Parade Entries'!$G59="Political",'Parade Entries'!G59,0)</f>
        <v>0</v>
      </c>
      <c r="F58" s="156">
        <f>IF('Parade Entries'!$G59="Political",'Parade Entries'!H59,0)</f>
        <v>0</v>
      </c>
      <c r="G58" s="156">
        <f>IF('Parade Entries'!$G59="Political",'Parade Entries'!I59,0)</f>
        <v>0</v>
      </c>
      <c r="H58" s="156">
        <f>IF('Parade Entries'!$G59="Political",'Parade Entries'!J59,0)</f>
        <v>0</v>
      </c>
      <c r="I58" s="268">
        <f>IF('Parade Entries'!$G59="Political",'Parade Entries'!K59,0)</f>
        <v>0</v>
      </c>
      <c r="J58" s="156">
        <f>IF('Parade Entries'!$G59="Political",'Parade Entries'!L59,0)</f>
        <v>0</v>
      </c>
      <c r="K58" s="156">
        <f>IF('Parade Entries'!$G59="Political",'Parade Entries'!M59,0)</f>
        <v>0</v>
      </c>
      <c r="L58" s="156">
        <f>IF('Parade Entries'!$G59="Political",'Parade Entries'!N59,0)</f>
        <v>0</v>
      </c>
      <c r="M58" s="156">
        <f>IF('Parade Entries'!$G59="Political",'Parade Entries'!O59,0)</f>
        <v>0</v>
      </c>
      <c r="N58" s="156">
        <f>IF('Parade Entries'!$G59="Political",'Parade Entries'!P59,0)</f>
        <v>0</v>
      </c>
      <c r="O58" s="156">
        <f>IF('Parade Entries'!$G59="Political",'Parade Entries'!Q59,0)</f>
        <v>0</v>
      </c>
      <c r="P58" s="156">
        <f>IF('Parade Entries'!$G59="Political",'Parade Entries'!R59,0)</f>
        <v>0</v>
      </c>
      <c r="Q58" s="156">
        <f>IF('Parade Entries'!$G59="Political",'Parade Entries'!S59,0)</f>
        <v>0</v>
      </c>
      <c r="R58" s="156">
        <f>IF('Parade Entries'!$G59="Political",'Parade Entries'!T59,0)</f>
        <v>0</v>
      </c>
      <c r="S58" s="271">
        <f>IF('Parade Entries'!$G59="Political",'Parade Entries'!U59,0)</f>
        <v>0</v>
      </c>
      <c r="T58" s="271">
        <f>IF('Parade Entries'!$G59="Political",'Parade Entries'!W59,0)</f>
        <v>0</v>
      </c>
      <c r="U58" s="271">
        <f>IF('Parade Entries'!$G59="Political",'Parade Entries'!X59,0)</f>
        <v>0</v>
      </c>
      <c r="V58" s="271">
        <f>IF('Parade Entries'!$G59="Political",'Parade Entries'!V59,0)</f>
        <v>0</v>
      </c>
      <c r="W58" s="272">
        <f>IF('Parade Entries'!$G59="Political",'Parade Entries'!Y59,0)</f>
        <v>0</v>
      </c>
      <c r="X58" s="271">
        <f>IF('Parade Entries'!$G59="Political",'Parade Entries'!Z59,0)</f>
        <v>0</v>
      </c>
      <c r="Y58" s="272">
        <f>IF('Parade Entries'!$G59="Political",'Parade Entries'!AA59,0)</f>
        <v>0</v>
      </c>
      <c r="Z58" s="271">
        <f>IF('Parade Entries'!$G59="Political",'Parade Entries'!AB59,0)</f>
        <v>0</v>
      </c>
      <c r="AA58" s="272">
        <f>IF('Parade Entries'!$G59="Political",'Parade Entries'!AC59,0)</f>
        <v>0</v>
      </c>
      <c r="AB58" s="156">
        <f>IF('Parade Entries'!$G59="Political",'Parade Entries'!AD59,0)</f>
        <v>0</v>
      </c>
      <c r="AC58" s="156">
        <f>IF('Parade Entries'!$G59="Political",'Parade Entries'!AE59,0)</f>
        <v>0</v>
      </c>
      <c r="AD58" s="156">
        <f>IF('Parade Entries'!$G59="Political",'Parade Entries'!AF59,0)</f>
        <v>0</v>
      </c>
    </row>
    <row r="59" spans="2:30" ht="18" x14ac:dyDescent="0.25">
      <c r="B59" s="156">
        <f>IF('Parade Entries'!$G60="Political",'Parade Entries'!B60,0)</f>
        <v>0</v>
      </c>
      <c r="C59" s="233">
        <f>IF('Parade Entries'!$G60="Political",'Parade Entries'!E60,0)</f>
        <v>0</v>
      </c>
      <c r="D59" s="269">
        <f>IF('Parade Entries'!$G60="Political",'Parade Entries'!F60,0)</f>
        <v>0</v>
      </c>
      <c r="E59" s="156">
        <f>IF('Parade Entries'!$G60="Political",'Parade Entries'!G60,0)</f>
        <v>0</v>
      </c>
      <c r="F59" s="156">
        <f>IF('Parade Entries'!$G60="Political",'Parade Entries'!H60,0)</f>
        <v>0</v>
      </c>
      <c r="G59" s="156">
        <f>IF('Parade Entries'!$G60="Political",'Parade Entries'!I60,0)</f>
        <v>0</v>
      </c>
      <c r="H59" s="156">
        <f>IF('Parade Entries'!$G60="Political",'Parade Entries'!J60,0)</f>
        <v>0</v>
      </c>
      <c r="I59" s="268">
        <f>IF('Parade Entries'!$G60="Political",'Parade Entries'!K60,0)</f>
        <v>0</v>
      </c>
      <c r="J59" s="156">
        <f>IF('Parade Entries'!$G60="Political",'Parade Entries'!L60,0)</f>
        <v>0</v>
      </c>
      <c r="K59" s="156">
        <f>IF('Parade Entries'!$G60="Political",'Parade Entries'!M60,0)</f>
        <v>0</v>
      </c>
      <c r="L59" s="156">
        <f>IF('Parade Entries'!$G60="Political",'Parade Entries'!N60,0)</f>
        <v>0</v>
      </c>
      <c r="M59" s="156">
        <f>IF('Parade Entries'!$G60="Political",'Parade Entries'!O60,0)</f>
        <v>0</v>
      </c>
      <c r="N59" s="156">
        <f>IF('Parade Entries'!$G60="Political",'Parade Entries'!P60,0)</f>
        <v>0</v>
      </c>
      <c r="O59" s="156">
        <f>IF('Parade Entries'!$G60="Political",'Parade Entries'!Q60,0)</f>
        <v>0</v>
      </c>
      <c r="P59" s="156">
        <f>IF('Parade Entries'!$G60="Political",'Parade Entries'!R60,0)</f>
        <v>0</v>
      </c>
      <c r="Q59" s="156">
        <f>IF('Parade Entries'!$G60="Political",'Parade Entries'!S60,0)</f>
        <v>0</v>
      </c>
      <c r="R59" s="156">
        <f>IF('Parade Entries'!$G60="Political",'Parade Entries'!T60,0)</f>
        <v>0</v>
      </c>
      <c r="S59" s="271">
        <f>IF('Parade Entries'!$G60="Political",'Parade Entries'!U60,0)</f>
        <v>0</v>
      </c>
      <c r="T59" s="271">
        <f>IF('Parade Entries'!$G60="Political",'Parade Entries'!W60,0)</f>
        <v>0</v>
      </c>
      <c r="U59" s="271">
        <f>IF('Parade Entries'!$G60="Political",'Parade Entries'!X60,0)</f>
        <v>0</v>
      </c>
      <c r="V59" s="271">
        <f>IF('Parade Entries'!$G60="Political",'Parade Entries'!V60,0)</f>
        <v>0</v>
      </c>
      <c r="W59" s="272">
        <f>IF('Parade Entries'!$G60="Political",'Parade Entries'!Y60,0)</f>
        <v>0</v>
      </c>
      <c r="X59" s="271">
        <f>IF('Parade Entries'!$G60="Political",'Parade Entries'!Z60,0)</f>
        <v>0</v>
      </c>
      <c r="Y59" s="272">
        <f>IF('Parade Entries'!$G60="Political",'Parade Entries'!AA60,0)</f>
        <v>0</v>
      </c>
      <c r="Z59" s="271">
        <f>IF('Parade Entries'!$G60="Political",'Parade Entries'!AB60,0)</f>
        <v>0</v>
      </c>
      <c r="AA59" s="272">
        <f>IF('Parade Entries'!$G60="Political",'Parade Entries'!AC60,0)</f>
        <v>0</v>
      </c>
      <c r="AB59" s="156">
        <f>IF('Parade Entries'!$G60="Political",'Parade Entries'!AD60,0)</f>
        <v>0</v>
      </c>
      <c r="AC59" s="156">
        <f>IF('Parade Entries'!$G60="Political",'Parade Entries'!AE60,0)</f>
        <v>0</v>
      </c>
      <c r="AD59" s="156">
        <f>IF('Parade Entries'!$G60="Political",'Parade Entries'!AF60,0)</f>
        <v>0</v>
      </c>
    </row>
    <row r="60" spans="2:30" ht="18" x14ac:dyDescent="0.25">
      <c r="B60" s="156">
        <f>IF('Parade Entries'!$G61="Political",'Parade Entries'!B61,0)</f>
        <v>0</v>
      </c>
      <c r="C60" s="233">
        <f>IF('Parade Entries'!$G61="Political",'Parade Entries'!E61,0)</f>
        <v>0</v>
      </c>
      <c r="D60" s="269">
        <f>IF('Parade Entries'!$G61="Political",'Parade Entries'!F61,0)</f>
        <v>0</v>
      </c>
      <c r="E60" s="156">
        <f>IF('Parade Entries'!$G61="Political",'Parade Entries'!G61,0)</f>
        <v>0</v>
      </c>
      <c r="F60" s="156">
        <f>IF('Parade Entries'!$G61="Political",'Parade Entries'!H61,0)</f>
        <v>0</v>
      </c>
      <c r="G60" s="156">
        <f>IF('Parade Entries'!$G61="Political",'Parade Entries'!I61,0)</f>
        <v>0</v>
      </c>
      <c r="H60" s="156">
        <f>IF('Parade Entries'!$G61="Political",'Parade Entries'!J61,0)</f>
        <v>0</v>
      </c>
      <c r="I60" s="268">
        <f>IF('Parade Entries'!$G61="Political",'Parade Entries'!K61,0)</f>
        <v>0</v>
      </c>
      <c r="J60" s="156">
        <f>IF('Parade Entries'!$G61="Political",'Parade Entries'!L61,0)</f>
        <v>0</v>
      </c>
      <c r="K60" s="156">
        <f>IF('Parade Entries'!$G61="Political",'Parade Entries'!M61,0)</f>
        <v>0</v>
      </c>
      <c r="L60" s="156">
        <f>IF('Parade Entries'!$G61="Political",'Parade Entries'!N61,0)</f>
        <v>0</v>
      </c>
      <c r="M60" s="156">
        <f>IF('Parade Entries'!$G61="Political",'Parade Entries'!O61,0)</f>
        <v>0</v>
      </c>
      <c r="N60" s="156">
        <f>IF('Parade Entries'!$G61="Political",'Parade Entries'!P61,0)</f>
        <v>0</v>
      </c>
      <c r="O60" s="156">
        <f>IF('Parade Entries'!$G61="Political",'Parade Entries'!Q61,0)</f>
        <v>0</v>
      </c>
      <c r="P60" s="156">
        <f>IF('Parade Entries'!$G61="Political",'Parade Entries'!R61,0)</f>
        <v>0</v>
      </c>
      <c r="Q60" s="156">
        <f>IF('Parade Entries'!$G61="Political",'Parade Entries'!S61,0)</f>
        <v>0</v>
      </c>
      <c r="R60" s="156">
        <f>IF('Parade Entries'!$G61="Political",'Parade Entries'!T61,0)</f>
        <v>0</v>
      </c>
      <c r="S60" s="271">
        <f>IF('Parade Entries'!$G61="Political",'Parade Entries'!U61,0)</f>
        <v>0</v>
      </c>
      <c r="T60" s="271">
        <f>IF('Parade Entries'!$G61="Political",'Parade Entries'!W61,0)</f>
        <v>0</v>
      </c>
      <c r="U60" s="271">
        <f>IF('Parade Entries'!$G61="Political",'Parade Entries'!X61,0)</f>
        <v>0</v>
      </c>
      <c r="V60" s="271">
        <f>IF('Parade Entries'!$G61="Political",'Parade Entries'!V61,0)</f>
        <v>0</v>
      </c>
      <c r="W60" s="272">
        <f>IF('Parade Entries'!$G61="Political",'Parade Entries'!Y61,0)</f>
        <v>0</v>
      </c>
      <c r="X60" s="271">
        <f>IF('Parade Entries'!$G61="Political",'Parade Entries'!Z61,0)</f>
        <v>0</v>
      </c>
      <c r="Y60" s="272">
        <f>IF('Parade Entries'!$G61="Political",'Parade Entries'!AA61,0)</f>
        <v>0</v>
      </c>
      <c r="Z60" s="271">
        <f>IF('Parade Entries'!$G61="Political",'Parade Entries'!AB61,0)</f>
        <v>0</v>
      </c>
      <c r="AA60" s="272">
        <f>IF('Parade Entries'!$G61="Political",'Parade Entries'!AC61,0)</f>
        <v>0</v>
      </c>
      <c r="AB60" s="156">
        <f>IF('Parade Entries'!$G61="Political",'Parade Entries'!AD61,0)</f>
        <v>0</v>
      </c>
      <c r="AC60" s="156">
        <f>IF('Parade Entries'!$G61="Political",'Parade Entries'!AE61,0)</f>
        <v>0</v>
      </c>
      <c r="AD60" s="156">
        <f>IF('Parade Entries'!$G61="Political",'Parade Entries'!AF61,0)</f>
        <v>0</v>
      </c>
    </row>
    <row r="61" spans="2:30" ht="18" x14ac:dyDescent="0.25">
      <c r="B61" s="156">
        <f>IF('Parade Entries'!$G62="Political",'Parade Entries'!B62,0)</f>
        <v>0</v>
      </c>
      <c r="C61" s="233">
        <f>IF('Parade Entries'!$G62="Political",'Parade Entries'!E62,0)</f>
        <v>0</v>
      </c>
      <c r="D61" s="269">
        <f>IF('Parade Entries'!$G62="Political",'Parade Entries'!F62,0)</f>
        <v>0</v>
      </c>
      <c r="E61" s="156">
        <f>IF('Parade Entries'!$G62="Political",'Parade Entries'!G62,0)</f>
        <v>0</v>
      </c>
      <c r="F61" s="156">
        <f>IF('Parade Entries'!$G62="Political",'Parade Entries'!H62,0)</f>
        <v>0</v>
      </c>
      <c r="G61" s="156">
        <f>IF('Parade Entries'!$G62="Political",'Parade Entries'!I62,0)</f>
        <v>0</v>
      </c>
      <c r="H61" s="156">
        <f>IF('Parade Entries'!$G62="Political",'Parade Entries'!J62,0)</f>
        <v>0</v>
      </c>
      <c r="I61" s="268">
        <f>IF('Parade Entries'!$G62="Political",'Parade Entries'!K62,0)</f>
        <v>0</v>
      </c>
      <c r="J61" s="156">
        <f>IF('Parade Entries'!$G62="Political",'Parade Entries'!L62,0)</f>
        <v>0</v>
      </c>
      <c r="K61" s="156">
        <f>IF('Parade Entries'!$G62="Political",'Parade Entries'!M62,0)</f>
        <v>0</v>
      </c>
      <c r="L61" s="156">
        <f>IF('Parade Entries'!$G62="Political",'Parade Entries'!N62,0)</f>
        <v>0</v>
      </c>
      <c r="M61" s="156">
        <f>IF('Parade Entries'!$G62="Political",'Parade Entries'!O62,0)</f>
        <v>0</v>
      </c>
      <c r="N61" s="156">
        <f>IF('Parade Entries'!$G62="Political",'Parade Entries'!P62,0)</f>
        <v>0</v>
      </c>
      <c r="O61" s="156">
        <f>IF('Parade Entries'!$G62="Political",'Parade Entries'!Q62,0)</f>
        <v>0</v>
      </c>
      <c r="P61" s="156">
        <f>IF('Parade Entries'!$G62="Political",'Parade Entries'!R62,0)</f>
        <v>0</v>
      </c>
      <c r="Q61" s="156">
        <f>IF('Parade Entries'!$G62="Political",'Parade Entries'!S62,0)</f>
        <v>0</v>
      </c>
      <c r="R61" s="156">
        <f>IF('Parade Entries'!$G62="Political",'Parade Entries'!T62,0)</f>
        <v>0</v>
      </c>
      <c r="S61" s="271">
        <f>IF('Parade Entries'!$G62="Political",'Parade Entries'!U62,0)</f>
        <v>0</v>
      </c>
      <c r="T61" s="271">
        <f>IF('Parade Entries'!$G62="Political",'Parade Entries'!W62,0)</f>
        <v>0</v>
      </c>
      <c r="U61" s="271">
        <f>IF('Parade Entries'!$G62="Political",'Parade Entries'!X62,0)</f>
        <v>0</v>
      </c>
      <c r="V61" s="271">
        <f>IF('Parade Entries'!$G62="Political",'Parade Entries'!V62,0)</f>
        <v>0</v>
      </c>
      <c r="W61" s="272">
        <f>IF('Parade Entries'!$G62="Political",'Parade Entries'!Y62,0)</f>
        <v>0</v>
      </c>
      <c r="X61" s="271">
        <f>IF('Parade Entries'!$G62="Political",'Parade Entries'!Z62,0)</f>
        <v>0</v>
      </c>
      <c r="Y61" s="272">
        <f>IF('Parade Entries'!$G62="Political",'Parade Entries'!AA62,0)</f>
        <v>0</v>
      </c>
      <c r="Z61" s="271">
        <f>IF('Parade Entries'!$G62="Political",'Parade Entries'!AB62,0)</f>
        <v>0</v>
      </c>
      <c r="AA61" s="272">
        <f>IF('Parade Entries'!$G62="Political",'Parade Entries'!AC62,0)</f>
        <v>0</v>
      </c>
      <c r="AB61" s="156">
        <f>IF('Parade Entries'!$G62="Political",'Parade Entries'!AD62,0)</f>
        <v>0</v>
      </c>
      <c r="AC61" s="156">
        <f>IF('Parade Entries'!$G62="Political",'Parade Entries'!AE62,0)</f>
        <v>0</v>
      </c>
      <c r="AD61" s="156">
        <f>IF('Parade Entries'!$G62="Political",'Parade Entries'!AF62,0)</f>
        <v>0</v>
      </c>
    </row>
    <row r="62" spans="2:30" ht="18" x14ac:dyDescent="0.25">
      <c r="B62" s="156">
        <f>IF('Parade Entries'!$G63="Political",'Parade Entries'!B63,0)</f>
        <v>0</v>
      </c>
      <c r="C62" s="233">
        <f>IF('Parade Entries'!$G63="Political",'Parade Entries'!E63,0)</f>
        <v>0</v>
      </c>
      <c r="D62" s="269">
        <f>IF('Parade Entries'!$G63="Political",'Parade Entries'!F63,0)</f>
        <v>0</v>
      </c>
      <c r="E62" s="156">
        <f>IF('Parade Entries'!$G63="Political",'Parade Entries'!G63,0)</f>
        <v>0</v>
      </c>
      <c r="F62" s="156">
        <f>IF('Parade Entries'!$G63="Political",'Parade Entries'!H63,0)</f>
        <v>0</v>
      </c>
      <c r="G62" s="156">
        <f>IF('Parade Entries'!$G63="Political",'Parade Entries'!I63,0)</f>
        <v>0</v>
      </c>
      <c r="H62" s="156">
        <f>IF('Parade Entries'!$G63="Political",'Parade Entries'!J63,0)</f>
        <v>0</v>
      </c>
      <c r="I62" s="268">
        <f>IF('Parade Entries'!$G63="Political",'Parade Entries'!K63,0)</f>
        <v>0</v>
      </c>
      <c r="J62" s="156">
        <f>IF('Parade Entries'!$G63="Political",'Parade Entries'!L63,0)</f>
        <v>0</v>
      </c>
      <c r="K62" s="156">
        <f>IF('Parade Entries'!$G63="Political",'Parade Entries'!M63,0)</f>
        <v>0</v>
      </c>
      <c r="L62" s="156">
        <f>IF('Parade Entries'!$G63="Political",'Parade Entries'!N63,0)</f>
        <v>0</v>
      </c>
      <c r="M62" s="156">
        <f>IF('Parade Entries'!$G63="Political",'Parade Entries'!O63,0)</f>
        <v>0</v>
      </c>
      <c r="N62" s="156">
        <f>IF('Parade Entries'!$G63="Political",'Parade Entries'!P63,0)</f>
        <v>0</v>
      </c>
      <c r="O62" s="156">
        <f>IF('Parade Entries'!$G63="Political",'Parade Entries'!Q63,0)</f>
        <v>0</v>
      </c>
      <c r="P62" s="156">
        <f>IF('Parade Entries'!$G63="Political",'Parade Entries'!R63,0)</f>
        <v>0</v>
      </c>
      <c r="Q62" s="156">
        <f>IF('Parade Entries'!$G63="Political",'Parade Entries'!S63,0)</f>
        <v>0</v>
      </c>
      <c r="R62" s="156">
        <f>IF('Parade Entries'!$G63="Political",'Parade Entries'!T63,0)</f>
        <v>0</v>
      </c>
      <c r="S62" s="271">
        <f>IF('Parade Entries'!$G63="Political",'Parade Entries'!U63,0)</f>
        <v>0</v>
      </c>
      <c r="T62" s="271">
        <f>IF('Parade Entries'!$G63="Political",'Parade Entries'!W63,0)</f>
        <v>0</v>
      </c>
      <c r="U62" s="271">
        <f>IF('Parade Entries'!$G63="Political",'Parade Entries'!X63,0)</f>
        <v>0</v>
      </c>
      <c r="V62" s="271">
        <f>IF('Parade Entries'!$G63="Political",'Parade Entries'!V63,0)</f>
        <v>0</v>
      </c>
      <c r="W62" s="272">
        <f>IF('Parade Entries'!$G63="Political",'Parade Entries'!Y63,0)</f>
        <v>0</v>
      </c>
      <c r="X62" s="271">
        <f>IF('Parade Entries'!$G63="Political",'Parade Entries'!Z63,0)</f>
        <v>0</v>
      </c>
      <c r="Y62" s="272">
        <f>IF('Parade Entries'!$G63="Political",'Parade Entries'!AA63,0)</f>
        <v>0</v>
      </c>
      <c r="Z62" s="271">
        <f>IF('Parade Entries'!$G63="Political",'Parade Entries'!AB63,0)</f>
        <v>0</v>
      </c>
      <c r="AA62" s="272">
        <f>IF('Parade Entries'!$G63="Political",'Parade Entries'!AC63,0)</f>
        <v>0</v>
      </c>
      <c r="AB62" s="156">
        <f>IF('Parade Entries'!$G63="Political",'Parade Entries'!AD63,0)</f>
        <v>0</v>
      </c>
      <c r="AC62" s="156">
        <f>IF('Parade Entries'!$G63="Political",'Parade Entries'!AE63,0)</f>
        <v>0</v>
      </c>
      <c r="AD62" s="156">
        <f>IF('Parade Entries'!$G63="Political",'Parade Entries'!AF63,0)</f>
        <v>0</v>
      </c>
    </row>
    <row r="63" spans="2:30" ht="18" x14ac:dyDescent="0.25">
      <c r="B63" s="156">
        <f>IF('Parade Entries'!$G64="Political",'Parade Entries'!B64,0)</f>
        <v>0</v>
      </c>
      <c r="C63" s="233">
        <f>IF('Parade Entries'!$G64="Political",'Parade Entries'!E64,0)</f>
        <v>0</v>
      </c>
      <c r="D63" s="269">
        <f>IF('Parade Entries'!$G64="Political",'Parade Entries'!F64,0)</f>
        <v>0</v>
      </c>
      <c r="E63" s="156">
        <f>IF('Parade Entries'!$G64="Political",'Parade Entries'!G64,0)</f>
        <v>0</v>
      </c>
      <c r="F63" s="156">
        <f>IF('Parade Entries'!$G64="Political",'Parade Entries'!H64,0)</f>
        <v>0</v>
      </c>
      <c r="G63" s="156">
        <f>IF('Parade Entries'!$G64="Political",'Parade Entries'!I64,0)</f>
        <v>0</v>
      </c>
      <c r="H63" s="156">
        <f>IF('Parade Entries'!$G64="Political",'Parade Entries'!J64,0)</f>
        <v>0</v>
      </c>
      <c r="I63" s="268">
        <f>IF('Parade Entries'!$G64="Political",'Parade Entries'!K64,0)</f>
        <v>0</v>
      </c>
      <c r="J63" s="156">
        <f>IF('Parade Entries'!$G64="Political",'Parade Entries'!L64,0)</f>
        <v>0</v>
      </c>
      <c r="K63" s="156">
        <f>IF('Parade Entries'!$G64="Political",'Parade Entries'!M64,0)</f>
        <v>0</v>
      </c>
      <c r="L63" s="156">
        <f>IF('Parade Entries'!$G64="Political",'Parade Entries'!N64,0)</f>
        <v>0</v>
      </c>
      <c r="M63" s="156">
        <f>IF('Parade Entries'!$G64="Political",'Parade Entries'!O64,0)</f>
        <v>0</v>
      </c>
      <c r="N63" s="156">
        <f>IF('Parade Entries'!$G64="Political",'Parade Entries'!P64,0)</f>
        <v>0</v>
      </c>
      <c r="O63" s="156">
        <f>IF('Parade Entries'!$G64="Political",'Parade Entries'!Q64,0)</f>
        <v>0</v>
      </c>
      <c r="P63" s="156">
        <f>IF('Parade Entries'!$G64="Political",'Parade Entries'!R64,0)</f>
        <v>0</v>
      </c>
      <c r="Q63" s="156">
        <f>IF('Parade Entries'!$G64="Political",'Parade Entries'!S64,0)</f>
        <v>0</v>
      </c>
      <c r="R63" s="156">
        <f>IF('Parade Entries'!$G64="Political",'Parade Entries'!T64,0)</f>
        <v>0</v>
      </c>
      <c r="S63" s="271">
        <f>IF('Parade Entries'!$G64="Political",'Parade Entries'!U64,0)</f>
        <v>0</v>
      </c>
      <c r="T63" s="271">
        <f>IF('Parade Entries'!$G64="Political",'Parade Entries'!W64,0)</f>
        <v>0</v>
      </c>
      <c r="U63" s="271">
        <f>IF('Parade Entries'!$G64="Political",'Parade Entries'!X64,0)</f>
        <v>0</v>
      </c>
      <c r="V63" s="271">
        <f>IF('Parade Entries'!$G64="Political",'Parade Entries'!V64,0)</f>
        <v>0</v>
      </c>
      <c r="W63" s="272">
        <f>IF('Parade Entries'!$G64="Political",'Parade Entries'!Y64,0)</f>
        <v>0</v>
      </c>
      <c r="X63" s="271">
        <f>IF('Parade Entries'!$G64="Political",'Parade Entries'!Z64,0)</f>
        <v>0</v>
      </c>
      <c r="Y63" s="272">
        <f>IF('Parade Entries'!$G64="Political",'Parade Entries'!AA64,0)</f>
        <v>0</v>
      </c>
      <c r="Z63" s="271">
        <f>IF('Parade Entries'!$G64="Political",'Parade Entries'!AB64,0)</f>
        <v>0</v>
      </c>
      <c r="AA63" s="272">
        <f>IF('Parade Entries'!$G64="Political",'Parade Entries'!AC64,0)</f>
        <v>0</v>
      </c>
      <c r="AB63" s="156">
        <f>IF('Parade Entries'!$G64="Political",'Parade Entries'!AD64,0)</f>
        <v>0</v>
      </c>
      <c r="AC63" s="156">
        <f>IF('Parade Entries'!$G64="Political",'Parade Entries'!AE64,0)</f>
        <v>0</v>
      </c>
      <c r="AD63" s="156">
        <f>IF('Parade Entries'!$G64="Political",'Parade Entries'!AF64,0)</f>
        <v>0</v>
      </c>
    </row>
    <row r="64" spans="2:30" ht="18" x14ac:dyDescent="0.25">
      <c r="B64" s="156">
        <f>IF('Parade Entries'!$G65="Political",'Parade Entries'!B65,0)</f>
        <v>0</v>
      </c>
      <c r="C64" s="233">
        <f>IF('Parade Entries'!$G65="Political",'Parade Entries'!E65,0)</f>
        <v>0</v>
      </c>
      <c r="D64" s="269">
        <f>IF('Parade Entries'!$G65="Political",'Parade Entries'!F65,0)</f>
        <v>0</v>
      </c>
      <c r="E64" s="156">
        <f>IF('Parade Entries'!$G65="Political",'Parade Entries'!G65,0)</f>
        <v>0</v>
      </c>
      <c r="F64" s="156">
        <f>IF('Parade Entries'!$G65="Political",'Parade Entries'!H65,0)</f>
        <v>0</v>
      </c>
      <c r="G64" s="156">
        <f>IF('Parade Entries'!$G65="Political",'Parade Entries'!I65,0)</f>
        <v>0</v>
      </c>
      <c r="H64" s="156">
        <f>IF('Parade Entries'!$G65="Political",'Parade Entries'!J65,0)</f>
        <v>0</v>
      </c>
      <c r="I64" s="268">
        <f>IF('Parade Entries'!$G65="Political",'Parade Entries'!K65,0)</f>
        <v>0</v>
      </c>
      <c r="J64" s="156">
        <f>IF('Parade Entries'!$G65="Political",'Parade Entries'!L65,0)</f>
        <v>0</v>
      </c>
      <c r="K64" s="156">
        <f>IF('Parade Entries'!$G65="Political",'Parade Entries'!M65,0)</f>
        <v>0</v>
      </c>
      <c r="L64" s="156">
        <f>IF('Parade Entries'!$G65="Political",'Parade Entries'!N65,0)</f>
        <v>0</v>
      </c>
      <c r="M64" s="156">
        <f>IF('Parade Entries'!$G65="Political",'Parade Entries'!O65,0)</f>
        <v>0</v>
      </c>
      <c r="N64" s="156">
        <f>IF('Parade Entries'!$G65="Political",'Parade Entries'!P65,0)</f>
        <v>0</v>
      </c>
      <c r="O64" s="156">
        <f>IF('Parade Entries'!$G65="Political",'Parade Entries'!Q65,0)</f>
        <v>0</v>
      </c>
      <c r="P64" s="156">
        <f>IF('Parade Entries'!$G65="Political",'Parade Entries'!R65,0)</f>
        <v>0</v>
      </c>
      <c r="Q64" s="156">
        <f>IF('Parade Entries'!$G65="Political",'Parade Entries'!S65,0)</f>
        <v>0</v>
      </c>
      <c r="R64" s="156">
        <f>IF('Parade Entries'!$G65="Political",'Parade Entries'!T65,0)</f>
        <v>0</v>
      </c>
      <c r="S64" s="271">
        <f>IF('Parade Entries'!$G65="Political",'Parade Entries'!U65,0)</f>
        <v>0</v>
      </c>
      <c r="T64" s="271">
        <f>IF('Parade Entries'!$G65="Political",'Parade Entries'!W65,0)</f>
        <v>0</v>
      </c>
      <c r="U64" s="271">
        <f>IF('Parade Entries'!$G65="Political",'Parade Entries'!X65,0)</f>
        <v>0</v>
      </c>
      <c r="V64" s="271">
        <f>IF('Parade Entries'!$G65="Political",'Parade Entries'!V65,0)</f>
        <v>0</v>
      </c>
      <c r="W64" s="272">
        <f>IF('Parade Entries'!$G65="Political",'Parade Entries'!Y65,0)</f>
        <v>0</v>
      </c>
      <c r="X64" s="271">
        <f>IF('Parade Entries'!$G65="Political",'Parade Entries'!Z65,0)</f>
        <v>0</v>
      </c>
      <c r="Y64" s="272">
        <f>IF('Parade Entries'!$G65="Political",'Parade Entries'!AA65,0)</f>
        <v>0</v>
      </c>
      <c r="Z64" s="271">
        <f>IF('Parade Entries'!$G65="Political",'Parade Entries'!AB65,0)</f>
        <v>0</v>
      </c>
      <c r="AA64" s="272">
        <f>IF('Parade Entries'!$G65="Political",'Parade Entries'!AC65,0)</f>
        <v>0</v>
      </c>
      <c r="AB64" s="156">
        <f>IF('Parade Entries'!$G65="Political",'Parade Entries'!AD65,0)</f>
        <v>0</v>
      </c>
      <c r="AC64" s="156">
        <f>IF('Parade Entries'!$G65="Political",'Parade Entries'!AE65,0)</f>
        <v>0</v>
      </c>
      <c r="AD64" s="156">
        <f>IF('Parade Entries'!$G65="Political",'Parade Entries'!AF65,0)</f>
        <v>0</v>
      </c>
    </row>
    <row r="65" spans="2:30" ht="18" x14ac:dyDescent="0.25">
      <c r="B65" s="156" t="str">
        <f>IF('Parade Entries'!$G66="Political",'Parade Entries'!B66,0)</f>
        <v>Sangamon County Democratic Party</v>
      </c>
      <c r="C65" s="233">
        <f>IF('Parade Entries'!$G66="Political",'Parade Entries'!E66,0)</f>
        <v>46055</v>
      </c>
      <c r="D65" s="269" t="str">
        <f>IF('Parade Entries'!$G66="Political",'Parade Entries'!F66,0)</f>
        <v>Paid</v>
      </c>
      <c r="E65" s="156" t="str">
        <f>IF('Parade Entries'!$G66="Political",'Parade Entries'!G66,0)</f>
        <v>Political</v>
      </c>
      <c r="F65" s="156" t="str">
        <f>IF('Parade Entries'!$G66="Political",'Parade Entries'!H66,0)</f>
        <v>Neil</v>
      </c>
      <c r="G65" s="156" t="str">
        <f>IF('Parade Entries'!$G66="Political",'Parade Entries'!I66,0)</f>
        <v>Calderon</v>
      </c>
      <c r="H65" s="156" t="str">
        <f>IF('Parade Entries'!$G66="Political",'Parade Entries'!J66,0)</f>
        <v>angamondemocrats@gmail.com</v>
      </c>
      <c r="I65" s="268">
        <f>IF('Parade Entries'!$G66="Political",'Parade Entries'!K66,0)</f>
        <v>2172993069</v>
      </c>
      <c r="J65" s="156" t="str">
        <f>IF('Parade Entries'!$G66="Political",'Parade Entries'!L66,0)</f>
        <v>The Sangamon County Democratic Party's mission is to move our community forward! We support expanded job opportunities, fair wages, workers’ right to organize, affordable healthcare, a clean environment, safe neighborhoods, equal rights and high quality public schools. Vote for Democrats in November to make it happen.</v>
      </c>
      <c r="K65" s="156">
        <f>IF('Parade Entries'!$G66="Political",'Parade Entries'!M66,0)</f>
        <v>30</v>
      </c>
      <c r="L65" s="156">
        <f>IF('Parade Entries'!$G66="Political",'Parade Entries'!N66,0)</f>
        <v>0</v>
      </c>
      <c r="M65" s="156" t="str">
        <f>IF('Parade Entries'!$G66="Political",'Parade Entries'!O66,0)</f>
        <v>No</v>
      </c>
      <c r="N65" s="156" t="str">
        <f>IF('Parade Entries'!$G66="Political",'Parade Entries'!P66,0)</f>
        <v>No</v>
      </c>
      <c r="O65" s="156">
        <f>IF('Parade Entries'!$G66="Political",'Parade Entries'!Q66,0)</f>
        <v>1</v>
      </c>
      <c r="P65" s="156">
        <f>IF('Parade Entries'!$G66="Political",'Parade Entries'!R66,0)</f>
        <v>0</v>
      </c>
      <c r="Q65" s="156" t="str">
        <f>IF('Parade Entries'!$G66="Political",'Parade Entries'!S66,0)</f>
        <v>Pick up truck</v>
      </c>
      <c r="R65" s="156" t="str">
        <f>IF('Parade Entries'!$G66="Political",'Parade Entries'!T66,0)</f>
        <v>Online - Stripe</v>
      </c>
      <c r="S65" s="271">
        <f>IF('Parade Entries'!$G66="Political",'Parade Entries'!U66,0)</f>
        <v>350</v>
      </c>
      <c r="T65" s="271">
        <f>IF('Parade Entries'!$G66="Political",'Parade Entries'!W66,0)</f>
        <v>329.05</v>
      </c>
      <c r="U65" s="271">
        <f>IF('Parade Entries'!$G66="Political",'Parade Entries'!X66,0)</f>
        <v>0</v>
      </c>
      <c r="V65" s="271">
        <f>IF('Parade Entries'!$G66="Political",'Parade Entries'!V66,0)</f>
        <v>10.45</v>
      </c>
      <c r="W65" s="272">
        <f>IF('Parade Entries'!$G66="Political",'Parade Entries'!Y66,0)</f>
        <v>2.9857142857142856E-2</v>
      </c>
      <c r="X65" s="271">
        <f>IF('Parade Entries'!$G66="Political",'Parade Entries'!Z66,0)</f>
        <v>10.5</v>
      </c>
      <c r="Y65" s="272">
        <f>IF('Parade Entries'!$G66="Political",'Parade Entries'!AA66,0)</f>
        <v>0.03</v>
      </c>
      <c r="Z65" s="271">
        <f>IF('Parade Entries'!$G66="Political",'Parade Entries'!AB66,0)</f>
        <v>20.95</v>
      </c>
      <c r="AA65" s="272">
        <f>IF('Parade Entries'!$G66="Political",'Parade Entries'!AC66,0)</f>
        <v>5.9857142857142852E-2</v>
      </c>
      <c r="AB65" s="156" t="str">
        <f>IF('Parade Entries'!$G66="Political",'Parade Entries'!AD66,0)</f>
        <v>Neil Calderon</v>
      </c>
      <c r="AC65" s="156" t="str">
        <f>IF('Parade Entries'!$G66="Political",'Parade Entries'!AE66,0)</f>
        <v>New Site</v>
      </c>
      <c r="AD65" s="156" t="str">
        <f>IF('Parade Entries'!$G66="Political",'Parade Entries'!AF66,0)</f>
        <v/>
      </c>
    </row>
    <row r="66" spans="2:30" ht="18" x14ac:dyDescent="0.25">
      <c r="B66" s="156" t="str">
        <f>IF('Parade Entries'!$G67="Political",'Parade Entries'!B67,0)</f>
        <v>State Representative Mike Coffey</v>
      </c>
      <c r="C66" s="233">
        <f>IF('Parade Entries'!$G67="Political",'Parade Entries'!E67,0)</f>
        <v>46056</v>
      </c>
      <c r="D66" s="269" t="str">
        <f>IF('Parade Entries'!$G67="Political",'Parade Entries'!F67,0)</f>
        <v>Paid</v>
      </c>
      <c r="E66" s="156" t="str">
        <f>IF('Parade Entries'!$G67="Political",'Parade Entries'!G67,0)</f>
        <v>Political</v>
      </c>
      <c r="F66" s="156" t="str">
        <f>IF('Parade Entries'!$G67="Political",'Parade Entries'!H67,0)</f>
        <v>Madison</v>
      </c>
      <c r="G66" s="156" t="str">
        <f>IF('Parade Entries'!$G67="Political",'Parade Entries'!I67,0)</f>
        <v>Devlin</v>
      </c>
      <c r="H66" s="156" t="str">
        <f>IF('Parade Entries'!$G67="Political",'Parade Entries'!J67,0)</f>
        <v>madisondevlin01@gmail.com</v>
      </c>
      <c r="I66" s="268">
        <f>IF('Parade Entries'!$G67="Political",'Parade Entries'!K67,0)</f>
        <v>2178369779</v>
      </c>
      <c r="J66" s="156" t="str">
        <f>IF('Parade Entries'!$G67="Political",'Parade Entries'!L67,0)</f>
        <v>Illinois State Representative Mike Coffey of the 95th District.Represents Sangamon, Macon and Christian County.Dedicated to serving his constituents of the 95th District.Owner of Papa Frank's and Saputo's Italian Restaurants.</v>
      </c>
      <c r="K66" s="156">
        <f>IF('Parade Entries'!$G67="Political",'Parade Entries'!M67,0)</f>
        <v>40</v>
      </c>
      <c r="L66" s="156">
        <f>IF('Parade Entries'!$G67="Political",'Parade Entries'!N67,0)</f>
        <v>0</v>
      </c>
      <c r="M66" s="156" t="str">
        <f>IF('Parade Entries'!$G67="Political",'Parade Entries'!O67,0)</f>
        <v>No</v>
      </c>
      <c r="N66" s="156" t="str">
        <f>IF('Parade Entries'!$G67="Political",'Parade Entries'!P67,0)</f>
        <v>No</v>
      </c>
      <c r="O66" s="156">
        <f>IF('Parade Entries'!$G67="Political",'Parade Entries'!Q67,0)</f>
        <v>1</v>
      </c>
      <c r="P66" s="156">
        <f>IF('Parade Entries'!$G67="Political",'Parade Entries'!R67,0)</f>
        <v>0</v>
      </c>
      <c r="Q66" s="156" t="str">
        <f>IF('Parade Entries'!$G67="Political",'Parade Entries'!S67,0)</f>
        <v>Trolley</v>
      </c>
      <c r="R66" s="156" t="str">
        <f>IF('Parade Entries'!$G67="Political",'Parade Entries'!T67,0)</f>
        <v>Online - Stripe</v>
      </c>
      <c r="S66" s="271">
        <f>IF('Parade Entries'!$G67="Political",'Parade Entries'!U67,0)</f>
        <v>350</v>
      </c>
      <c r="T66" s="271">
        <f>IF('Parade Entries'!$G67="Political",'Parade Entries'!W67,0)</f>
        <v>329.05</v>
      </c>
      <c r="U66" s="271">
        <f>IF('Parade Entries'!$G67="Political",'Parade Entries'!X67,0)</f>
        <v>0</v>
      </c>
      <c r="V66" s="271">
        <f>IF('Parade Entries'!$G67="Political",'Parade Entries'!V67,0)</f>
        <v>10.45</v>
      </c>
      <c r="W66" s="272">
        <f>IF('Parade Entries'!$G67="Political",'Parade Entries'!Y67,0)</f>
        <v>2.9857142857142856E-2</v>
      </c>
      <c r="X66" s="271">
        <f>IF('Parade Entries'!$G67="Political",'Parade Entries'!Z67,0)</f>
        <v>10.5</v>
      </c>
      <c r="Y66" s="272">
        <f>IF('Parade Entries'!$G67="Political",'Parade Entries'!AA67,0)</f>
        <v>0.03</v>
      </c>
      <c r="Z66" s="271">
        <f>IF('Parade Entries'!$G67="Political",'Parade Entries'!AB67,0)</f>
        <v>20.95</v>
      </c>
      <c r="AA66" s="272">
        <f>IF('Parade Entries'!$G67="Political",'Parade Entries'!AC67,0)</f>
        <v>5.9857142857142852E-2</v>
      </c>
      <c r="AB66" s="156" t="str">
        <f>IF('Parade Entries'!$G67="Political",'Parade Entries'!AD67,0)</f>
        <v>Madison Devlin</v>
      </c>
      <c r="AC66" s="156" t="str">
        <f>IF('Parade Entries'!$G67="Political",'Parade Entries'!AE67,0)</f>
        <v>New Site</v>
      </c>
      <c r="AD66" s="156" t="str">
        <f>IF('Parade Entries'!$G67="Political",'Parade Entries'!AF67,0)</f>
        <v/>
      </c>
    </row>
    <row r="67" spans="2:30" ht="18" x14ac:dyDescent="0.25">
      <c r="B67" s="156">
        <f>IF('Parade Entries'!$G68="Political",'Parade Entries'!B68,0)</f>
        <v>0</v>
      </c>
      <c r="C67" s="233">
        <f>IF('Parade Entries'!$G68="Political",'Parade Entries'!E68,0)</f>
        <v>0</v>
      </c>
      <c r="D67" s="269">
        <f>IF('Parade Entries'!$G68="Political",'Parade Entries'!F68,0)</f>
        <v>0</v>
      </c>
      <c r="E67" s="156">
        <f>IF('Parade Entries'!$G68="Political",'Parade Entries'!G68,0)</f>
        <v>0</v>
      </c>
      <c r="F67" s="156">
        <f>IF('Parade Entries'!$G68="Political",'Parade Entries'!H68,0)</f>
        <v>0</v>
      </c>
      <c r="G67" s="156">
        <f>IF('Parade Entries'!$G68="Political",'Parade Entries'!I68,0)</f>
        <v>0</v>
      </c>
      <c r="H67" s="156">
        <f>IF('Parade Entries'!$G68="Political",'Parade Entries'!J68,0)</f>
        <v>0</v>
      </c>
      <c r="I67" s="268">
        <f>IF('Parade Entries'!$G68="Political",'Parade Entries'!K68,0)</f>
        <v>0</v>
      </c>
      <c r="J67" s="156">
        <f>IF('Parade Entries'!$G68="Political",'Parade Entries'!L68,0)</f>
        <v>0</v>
      </c>
      <c r="K67" s="156">
        <f>IF('Parade Entries'!$G68="Political",'Parade Entries'!M68,0)</f>
        <v>0</v>
      </c>
      <c r="L67" s="156">
        <f>IF('Parade Entries'!$G68="Political",'Parade Entries'!N68,0)</f>
        <v>0</v>
      </c>
      <c r="M67" s="156">
        <f>IF('Parade Entries'!$G68="Political",'Parade Entries'!O68,0)</f>
        <v>0</v>
      </c>
      <c r="N67" s="156">
        <f>IF('Parade Entries'!$G68="Political",'Parade Entries'!P68,0)</f>
        <v>0</v>
      </c>
      <c r="O67" s="156">
        <f>IF('Parade Entries'!$G68="Political",'Parade Entries'!Q68,0)</f>
        <v>0</v>
      </c>
      <c r="P67" s="156">
        <f>IF('Parade Entries'!$G68="Political",'Parade Entries'!R68,0)</f>
        <v>0</v>
      </c>
      <c r="Q67" s="156">
        <f>IF('Parade Entries'!$G68="Political",'Parade Entries'!S68,0)</f>
        <v>0</v>
      </c>
      <c r="R67" s="156">
        <f>IF('Parade Entries'!$G68="Political",'Parade Entries'!T68,0)</f>
        <v>0</v>
      </c>
      <c r="S67" s="271">
        <f>IF('Parade Entries'!$G68="Political",'Parade Entries'!U68,0)</f>
        <v>0</v>
      </c>
      <c r="T67" s="271">
        <f>IF('Parade Entries'!$G68="Political",'Parade Entries'!W68,0)</f>
        <v>0</v>
      </c>
      <c r="U67" s="271">
        <f>IF('Parade Entries'!$G68="Political",'Parade Entries'!X68,0)</f>
        <v>0</v>
      </c>
      <c r="V67" s="271">
        <f>IF('Parade Entries'!$G68="Political",'Parade Entries'!V68,0)</f>
        <v>0</v>
      </c>
      <c r="W67" s="272">
        <f>IF('Parade Entries'!$G68="Political",'Parade Entries'!Y68,0)</f>
        <v>0</v>
      </c>
      <c r="X67" s="271">
        <f>IF('Parade Entries'!$G68="Political",'Parade Entries'!Z68,0)</f>
        <v>0</v>
      </c>
      <c r="Y67" s="272">
        <f>IF('Parade Entries'!$G68="Political",'Parade Entries'!AA68,0)</f>
        <v>0</v>
      </c>
      <c r="Z67" s="271">
        <f>IF('Parade Entries'!$G68="Political",'Parade Entries'!AB68,0)</f>
        <v>0</v>
      </c>
      <c r="AA67" s="272">
        <f>IF('Parade Entries'!$G68="Political",'Parade Entries'!AC68,0)</f>
        <v>0</v>
      </c>
      <c r="AB67" s="156">
        <f>IF('Parade Entries'!$G68="Political",'Parade Entries'!AD68,0)</f>
        <v>0</v>
      </c>
      <c r="AC67" s="156">
        <f>IF('Parade Entries'!$G68="Political",'Parade Entries'!AE68,0)</f>
        <v>0</v>
      </c>
      <c r="AD67" s="156">
        <f>IF('Parade Entries'!$G68="Political",'Parade Entries'!AF68,0)</f>
        <v>0</v>
      </c>
    </row>
    <row r="68" spans="2:30" ht="18" x14ac:dyDescent="0.25">
      <c r="B68" s="156" t="str">
        <f>IF('Parade Entries'!$G69="Political",'Parade Entries'!B69,0)</f>
        <v>Frank Lesko for State Senate</v>
      </c>
      <c r="C68" s="233">
        <f>IF('Parade Entries'!$G69="Political",'Parade Entries'!E69,0)</f>
        <v>46057</v>
      </c>
      <c r="D68" s="269" t="str">
        <f>IF('Parade Entries'!$G69="Political",'Parade Entries'!F69,0)</f>
        <v>Paid</v>
      </c>
      <c r="E68" s="156" t="str">
        <f>IF('Parade Entries'!$G69="Political",'Parade Entries'!G69,0)</f>
        <v>Political</v>
      </c>
      <c r="F68" s="156" t="str">
        <f>IF('Parade Entries'!$G69="Political",'Parade Entries'!H69,0)</f>
        <v>Frank</v>
      </c>
      <c r="G68" s="156" t="str">
        <f>IF('Parade Entries'!$G69="Political",'Parade Entries'!I69,0)</f>
        <v>Lesko</v>
      </c>
      <c r="H68" s="156" t="str">
        <f>IF('Parade Entries'!$G69="Political",'Parade Entries'!J69,0)</f>
        <v>frank.lesko@gmail.com</v>
      </c>
      <c r="I68" s="268">
        <f>IF('Parade Entries'!$G69="Political",'Parade Entries'!K69,0)</f>
        <v>2176916337</v>
      </c>
      <c r="J68" s="156" t="str">
        <f>IF('Parade Entries'!$G69="Political",'Parade Entries'!L69,0)</f>
        <v>Ladies and gentlemen, boys and girls, families, friends, and EVERYONE decked out in green, channeling the spirit of the Emerald Isle today, keeping the Irish fire alive with shamrocks pounding in our hearts and a bit o’ that legendary luck chasing away the winter chill!! Let’s make some NOISE for Springfield’s own!!!
He has served as your Springfield Ward 4 Alderman, your City Clerk, and right now he’s safeguarding our records like a vigilant leprechaun watches over his treasured pot o’ gold as Sangamon County Recorder!!!
A lifelong Springfield lad, proud family man, and faithful member of St. Aloysius Parish!!!
Fueled by fearless practicality, his “hire me to fire me” battle cry, and putting PEOPLE before politics, he continues to blast forward!!
May the road rise up to meet him and the wind always be at his back. Please put your hands together for a true hometown leader with the unbreakable grit of a Celtic warrior and a heart as steadfast as the ancient oaks of Ireland…the next State Senator from the 48th District, FRANK LESKO!!</v>
      </c>
      <c r="K68" s="156">
        <f>IF('Parade Entries'!$G69="Political",'Parade Entries'!M69,0)</f>
        <v>30</v>
      </c>
      <c r="L68" s="156">
        <f>IF('Parade Entries'!$G69="Political",'Parade Entries'!N69,0)</f>
        <v>0</v>
      </c>
      <c r="M68" s="156" t="str">
        <f>IF('Parade Entries'!$G69="Political",'Parade Entries'!O69,0)</f>
        <v>No</v>
      </c>
      <c r="N68" s="156" t="str">
        <f>IF('Parade Entries'!$G69="Political",'Parade Entries'!P69,0)</f>
        <v>Yes</v>
      </c>
      <c r="O68" s="156">
        <f>IF('Parade Entries'!$G69="Political",'Parade Entries'!Q69,0)</f>
        <v>1</v>
      </c>
      <c r="P68" s="156">
        <f>IF('Parade Entries'!$G69="Political",'Parade Entries'!R69,0)</f>
        <v>1</v>
      </c>
      <c r="Q68" s="156" t="str">
        <f>IF('Parade Entries'!$G69="Political",'Parade Entries'!S69,0)</f>
        <v>Truck w/ small trailer</v>
      </c>
      <c r="R68" s="156" t="str">
        <f>IF('Parade Entries'!$G69="Political",'Parade Entries'!T69,0)</f>
        <v>Online - Stripe</v>
      </c>
      <c r="S68" s="271">
        <f>IF('Parade Entries'!$G69="Political",'Parade Entries'!U69,0)</f>
        <v>350</v>
      </c>
      <c r="T68" s="271">
        <f>IF('Parade Entries'!$G69="Political",'Parade Entries'!W69,0)</f>
        <v>329.05</v>
      </c>
      <c r="U68" s="271">
        <f>IF('Parade Entries'!$G69="Political",'Parade Entries'!X69,0)</f>
        <v>0</v>
      </c>
      <c r="V68" s="271">
        <f>IF('Parade Entries'!$G69="Political",'Parade Entries'!V69,0)</f>
        <v>10.45</v>
      </c>
      <c r="W68" s="272">
        <f>IF('Parade Entries'!$G69="Political",'Parade Entries'!Y69,0)</f>
        <v>2.9857142857142856E-2</v>
      </c>
      <c r="X68" s="271">
        <f>IF('Parade Entries'!$G69="Political",'Parade Entries'!Z69,0)</f>
        <v>10.5</v>
      </c>
      <c r="Y68" s="272">
        <f>IF('Parade Entries'!$G69="Political",'Parade Entries'!AA69,0)</f>
        <v>0.03</v>
      </c>
      <c r="Z68" s="271">
        <f>IF('Parade Entries'!$G69="Political",'Parade Entries'!AB69,0)</f>
        <v>20.95</v>
      </c>
      <c r="AA68" s="272">
        <f>IF('Parade Entries'!$G69="Political",'Parade Entries'!AC69,0)</f>
        <v>5.9857142857142852E-2</v>
      </c>
      <c r="AB68" s="156" t="str">
        <f>IF('Parade Entries'!$G69="Political",'Parade Entries'!AD69,0)</f>
        <v>Frank Lesko</v>
      </c>
      <c r="AC68" s="156" t="str">
        <f>IF('Parade Entries'!$G69="Political",'Parade Entries'!AE69,0)</f>
        <v>New Site</v>
      </c>
      <c r="AD68" s="156" t="str">
        <f>IF('Parade Entries'!$G69="Political",'Parade Entries'!AF69,0)</f>
        <v/>
      </c>
    </row>
    <row r="69" spans="2:30" ht="18" x14ac:dyDescent="0.25">
      <c r="B69" s="156">
        <f>IF('Parade Entries'!$G70="Political",'Parade Entries'!B70,0)</f>
        <v>0</v>
      </c>
      <c r="C69" s="233">
        <f>IF('Parade Entries'!$G70="Political",'Parade Entries'!E70,0)</f>
        <v>0</v>
      </c>
      <c r="D69" s="269">
        <f>IF('Parade Entries'!$G70="Political",'Parade Entries'!F70,0)</f>
        <v>0</v>
      </c>
      <c r="E69" s="156">
        <f>IF('Parade Entries'!$G70="Political",'Parade Entries'!G70,0)</f>
        <v>0</v>
      </c>
      <c r="F69" s="156">
        <f>IF('Parade Entries'!$G70="Political",'Parade Entries'!H70,0)</f>
        <v>0</v>
      </c>
      <c r="G69" s="156">
        <f>IF('Parade Entries'!$G70="Political",'Parade Entries'!I70,0)</f>
        <v>0</v>
      </c>
      <c r="H69" s="156">
        <f>IF('Parade Entries'!$G70="Political",'Parade Entries'!J70,0)</f>
        <v>0</v>
      </c>
      <c r="I69" s="268">
        <f>IF('Parade Entries'!$G70="Political",'Parade Entries'!K70,0)</f>
        <v>0</v>
      </c>
      <c r="J69" s="156">
        <f>IF('Parade Entries'!$G70="Political",'Parade Entries'!L70,0)</f>
        <v>0</v>
      </c>
      <c r="K69" s="156">
        <f>IF('Parade Entries'!$G70="Political",'Parade Entries'!M70,0)</f>
        <v>0</v>
      </c>
      <c r="L69" s="156">
        <f>IF('Parade Entries'!$G70="Political",'Parade Entries'!N70,0)</f>
        <v>0</v>
      </c>
      <c r="M69" s="156">
        <f>IF('Parade Entries'!$G70="Political",'Parade Entries'!O70,0)</f>
        <v>0</v>
      </c>
      <c r="N69" s="156">
        <f>IF('Parade Entries'!$G70="Political",'Parade Entries'!P70,0)</f>
        <v>0</v>
      </c>
      <c r="O69" s="156">
        <f>IF('Parade Entries'!$G70="Political",'Parade Entries'!Q70,0)</f>
        <v>0</v>
      </c>
      <c r="P69" s="156">
        <f>IF('Parade Entries'!$G70="Political",'Parade Entries'!R70,0)</f>
        <v>0</v>
      </c>
      <c r="Q69" s="156">
        <f>IF('Parade Entries'!$G70="Political",'Parade Entries'!S70,0)</f>
        <v>0</v>
      </c>
      <c r="R69" s="156">
        <f>IF('Parade Entries'!$G70="Political",'Parade Entries'!T70,0)</f>
        <v>0</v>
      </c>
      <c r="S69" s="271">
        <f>IF('Parade Entries'!$G70="Political",'Parade Entries'!U70,0)</f>
        <v>0</v>
      </c>
      <c r="T69" s="271">
        <f>IF('Parade Entries'!$G70="Political",'Parade Entries'!W70,0)</f>
        <v>0</v>
      </c>
      <c r="U69" s="271">
        <f>IF('Parade Entries'!$G70="Political",'Parade Entries'!X70,0)</f>
        <v>0</v>
      </c>
      <c r="V69" s="271">
        <f>IF('Parade Entries'!$G70="Political",'Parade Entries'!V70,0)</f>
        <v>0</v>
      </c>
      <c r="W69" s="272">
        <f>IF('Parade Entries'!$G70="Political",'Parade Entries'!Y70,0)</f>
        <v>0</v>
      </c>
      <c r="X69" s="271">
        <f>IF('Parade Entries'!$G70="Political",'Parade Entries'!Z70,0)</f>
        <v>0</v>
      </c>
      <c r="Y69" s="272">
        <f>IF('Parade Entries'!$G70="Political",'Parade Entries'!AA70,0)</f>
        <v>0</v>
      </c>
      <c r="Z69" s="271">
        <f>IF('Parade Entries'!$G70="Political",'Parade Entries'!AB70,0)</f>
        <v>0</v>
      </c>
      <c r="AA69" s="272">
        <f>IF('Parade Entries'!$G70="Political",'Parade Entries'!AC70,0)</f>
        <v>0</v>
      </c>
      <c r="AB69" s="156">
        <f>IF('Parade Entries'!$G70="Political",'Parade Entries'!AD70,0)</f>
        <v>0</v>
      </c>
      <c r="AC69" s="156">
        <f>IF('Parade Entries'!$G70="Political",'Parade Entries'!AE70,0)</f>
        <v>0</v>
      </c>
      <c r="AD69" s="156">
        <f>IF('Parade Entries'!$G70="Political",'Parade Entries'!AF70,0)</f>
        <v>0</v>
      </c>
    </row>
    <row r="70" spans="2:30" ht="18" x14ac:dyDescent="0.25">
      <c r="B70" s="156">
        <f>IF('Parade Entries'!$G71="Political",'Parade Entries'!B71,0)</f>
        <v>0</v>
      </c>
      <c r="C70" s="233">
        <f>IF('Parade Entries'!$G71="Political",'Parade Entries'!E71,0)</f>
        <v>0</v>
      </c>
      <c r="D70" s="269">
        <f>IF('Parade Entries'!$G71="Political",'Parade Entries'!F71,0)</f>
        <v>0</v>
      </c>
      <c r="E70" s="156">
        <f>IF('Parade Entries'!$G71="Political",'Parade Entries'!G71,0)</f>
        <v>0</v>
      </c>
      <c r="F70" s="156">
        <f>IF('Parade Entries'!$G71="Political",'Parade Entries'!H71,0)</f>
        <v>0</v>
      </c>
      <c r="G70" s="156">
        <f>IF('Parade Entries'!$G71="Political",'Parade Entries'!I71,0)</f>
        <v>0</v>
      </c>
      <c r="H70" s="156">
        <f>IF('Parade Entries'!$G71="Political",'Parade Entries'!J71,0)</f>
        <v>0</v>
      </c>
      <c r="I70" s="268">
        <f>IF('Parade Entries'!$G71="Political",'Parade Entries'!K71,0)</f>
        <v>0</v>
      </c>
      <c r="J70" s="156">
        <f>IF('Parade Entries'!$G71="Political",'Parade Entries'!L71,0)</f>
        <v>0</v>
      </c>
      <c r="K70" s="156">
        <f>IF('Parade Entries'!$G71="Political",'Parade Entries'!M71,0)</f>
        <v>0</v>
      </c>
      <c r="L70" s="156">
        <f>IF('Parade Entries'!$G71="Political",'Parade Entries'!N71,0)</f>
        <v>0</v>
      </c>
      <c r="M70" s="156">
        <f>IF('Parade Entries'!$G71="Political",'Parade Entries'!O71,0)</f>
        <v>0</v>
      </c>
      <c r="N70" s="156">
        <f>IF('Parade Entries'!$G71="Political",'Parade Entries'!P71,0)</f>
        <v>0</v>
      </c>
      <c r="O70" s="156">
        <f>IF('Parade Entries'!$G71="Political",'Parade Entries'!Q71,0)</f>
        <v>0</v>
      </c>
      <c r="P70" s="156">
        <f>IF('Parade Entries'!$G71="Political",'Parade Entries'!R71,0)</f>
        <v>0</v>
      </c>
      <c r="Q70" s="156">
        <f>IF('Parade Entries'!$G71="Political",'Parade Entries'!S71,0)</f>
        <v>0</v>
      </c>
      <c r="R70" s="156">
        <f>IF('Parade Entries'!$G71="Political",'Parade Entries'!T71,0)</f>
        <v>0</v>
      </c>
      <c r="S70" s="271">
        <f>IF('Parade Entries'!$G71="Political",'Parade Entries'!U71,0)</f>
        <v>0</v>
      </c>
      <c r="T70" s="271">
        <f>IF('Parade Entries'!$G71="Political",'Parade Entries'!W71,0)</f>
        <v>0</v>
      </c>
      <c r="U70" s="271">
        <f>IF('Parade Entries'!$G71="Political",'Parade Entries'!X71,0)</f>
        <v>0</v>
      </c>
      <c r="V70" s="271">
        <f>IF('Parade Entries'!$G71="Political",'Parade Entries'!V71,0)</f>
        <v>0</v>
      </c>
      <c r="W70" s="272">
        <f>IF('Parade Entries'!$G71="Political",'Parade Entries'!Y71,0)</f>
        <v>0</v>
      </c>
      <c r="X70" s="271">
        <f>IF('Parade Entries'!$G71="Political",'Parade Entries'!Z71,0)</f>
        <v>0</v>
      </c>
      <c r="Y70" s="272">
        <f>IF('Parade Entries'!$G71="Political",'Parade Entries'!AA71,0)</f>
        <v>0</v>
      </c>
      <c r="Z70" s="271">
        <f>IF('Parade Entries'!$G71="Political",'Parade Entries'!AB71,0)</f>
        <v>0</v>
      </c>
      <c r="AA70" s="272">
        <f>IF('Parade Entries'!$G71="Political",'Parade Entries'!AC71,0)</f>
        <v>0</v>
      </c>
      <c r="AB70" s="156">
        <f>IF('Parade Entries'!$G71="Political",'Parade Entries'!AD71,0)</f>
        <v>0</v>
      </c>
      <c r="AC70" s="156">
        <f>IF('Parade Entries'!$G71="Political",'Parade Entries'!AE71,0)</f>
        <v>0</v>
      </c>
      <c r="AD70" s="156">
        <f>IF('Parade Entries'!$G71="Political",'Parade Entries'!AF71,0)</f>
        <v>0</v>
      </c>
    </row>
    <row r="71" spans="2:30" ht="18" x14ac:dyDescent="0.25">
      <c r="B71" s="156">
        <f>IF('Parade Entries'!$G72="Political",'Parade Entries'!B72,0)</f>
        <v>0</v>
      </c>
      <c r="C71" s="233">
        <f>IF('Parade Entries'!$G72="Political",'Parade Entries'!E72,0)</f>
        <v>0</v>
      </c>
      <c r="D71" s="269">
        <f>IF('Parade Entries'!$G72="Political",'Parade Entries'!F72,0)</f>
        <v>0</v>
      </c>
      <c r="E71" s="156">
        <f>IF('Parade Entries'!$G72="Political",'Parade Entries'!G72,0)</f>
        <v>0</v>
      </c>
      <c r="F71" s="156">
        <f>IF('Parade Entries'!$G72="Political",'Parade Entries'!H72,0)</f>
        <v>0</v>
      </c>
      <c r="G71" s="156">
        <f>IF('Parade Entries'!$G72="Political",'Parade Entries'!I72,0)</f>
        <v>0</v>
      </c>
      <c r="H71" s="156">
        <f>IF('Parade Entries'!$G72="Political",'Parade Entries'!J72,0)</f>
        <v>0</v>
      </c>
      <c r="I71" s="268">
        <f>IF('Parade Entries'!$G72="Political",'Parade Entries'!K72,0)</f>
        <v>0</v>
      </c>
      <c r="J71" s="156">
        <f>IF('Parade Entries'!$G72="Political",'Parade Entries'!L72,0)</f>
        <v>0</v>
      </c>
      <c r="K71" s="156">
        <f>IF('Parade Entries'!$G72="Political",'Parade Entries'!M72,0)</f>
        <v>0</v>
      </c>
      <c r="L71" s="156">
        <f>IF('Parade Entries'!$G72="Political",'Parade Entries'!N72,0)</f>
        <v>0</v>
      </c>
      <c r="M71" s="156">
        <f>IF('Parade Entries'!$G72="Political",'Parade Entries'!O72,0)</f>
        <v>0</v>
      </c>
      <c r="N71" s="156">
        <f>IF('Parade Entries'!$G72="Political",'Parade Entries'!P72,0)</f>
        <v>0</v>
      </c>
      <c r="O71" s="156">
        <f>IF('Parade Entries'!$G72="Political",'Parade Entries'!Q72,0)</f>
        <v>0</v>
      </c>
      <c r="P71" s="156">
        <f>IF('Parade Entries'!$G72="Political",'Parade Entries'!R72,0)</f>
        <v>0</v>
      </c>
      <c r="Q71" s="156">
        <f>IF('Parade Entries'!$G72="Political",'Parade Entries'!S72,0)</f>
        <v>0</v>
      </c>
      <c r="R71" s="156">
        <f>IF('Parade Entries'!$G72="Political",'Parade Entries'!T72,0)</f>
        <v>0</v>
      </c>
      <c r="S71" s="271">
        <f>IF('Parade Entries'!$G72="Political",'Parade Entries'!U72,0)</f>
        <v>0</v>
      </c>
      <c r="T71" s="271">
        <f>IF('Parade Entries'!$G72="Political",'Parade Entries'!W72,0)</f>
        <v>0</v>
      </c>
      <c r="U71" s="271">
        <f>IF('Parade Entries'!$G72="Political",'Parade Entries'!X72,0)</f>
        <v>0</v>
      </c>
      <c r="V71" s="271">
        <f>IF('Parade Entries'!$G72="Political",'Parade Entries'!V72,0)</f>
        <v>0</v>
      </c>
      <c r="W71" s="272">
        <f>IF('Parade Entries'!$G72="Political",'Parade Entries'!Y72,0)</f>
        <v>0</v>
      </c>
      <c r="X71" s="271">
        <f>IF('Parade Entries'!$G72="Political",'Parade Entries'!Z72,0)</f>
        <v>0</v>
      </c>
      <c r="Y71" s="272">
        <f>IF('Parade Entries'!$G72="Political",'Parade Entries'!AA72,0)</f>
        <v>0</v>
      </c>
      <c r="Z71" s="271">
        <f>IF('Parade Entries'!$G72="Political",'Parade Entries'!AB72,0)</f>
        <v>0</v>
      </c>
      <c r="AA71" s="272">
        <f>IF('Parade Entries'!$G72="Political",'Parade Entries'!AC72,0)</f>
        <v>0</v>
      </c>
      <c r="AB71" s="156">
        <f>IF('Parade Entries'!$G72="Political",'Parade Entries'!AD72,0)</f>
        <v>0</v>
      </c>
      <c r="AC71" s="156">
        <f>IF('Parade Entries'!$G72="Political",'Parade Entries'!AE72,0)</f>
        <v>0</v>
      </c>
      <c r="AD71" s="156">
        <f>IF('Parade Entries'!$G72="Political",'Parade Entries'!AF72,0)</f>
        <v>0</v>
      </c>
    </row>
    <row r="72" spans="2:30" ht="18" x14ac:dyDescent="0.25">
      <c r="B72" s="156">
        <f>IF('Parade Entries'!$G73="Political",'Parade Entries'!B73,0)</f>
        <v>0</v>
      </c>
      <c r="C72" s="233">
        <f>IF('Parade Entries'!$G73="Political",'Parade Entries'!E73,0)</f>
        <v>0</v>
      </c>
      <c r="D72" s="269">
        <f>IF('Parade Entries'!$G73="Political",'Parade Entries'!F73,0)</f>
        <v>0</v>
      </c>
      <c r="E72" s="156">
        <f>IF('Parade Entries'!$G73="Political",'Parade Entries'!G73,0)</f>
        <v>0</v>
      </c>
      <c r="F72" s="156">
        <f>IF('Parade Entries'!$G73="Political",'Parade Entries'!H73,0)</f>
        <v>0</v>
      </c>
      <c r="G72" s="156">
        <f>IF('Parade Entries'!$G73="Political",'Parade Entries'!I73,0)</f>
        <v>0</v>
      </c>
      <c r="H72" s="156">
        <f>IF('Parade Entries'!$G73="Political",'Parade Entries'!J73,0)</f>
        <v>0</v>
      </c>
      <c r="I72" s="268">
        <f>IF('Parade Entries'!$G73="Political",'Parade Entries'!K73,0)</f>
        <v>0</v>
      </c>
      <c r="J72" s="156">
        <f>IF('Parade Entries'!$G73="Political",'Parade Entries'!L73,0)</f>
        <v>0</v>
      </c>
      <c r="K72" s="156">
        <f>IF('Parade Entries'!$G73="Political",'Parade Entries'!M73,0)</f>
        <v>0</v>
      </c>
      <c r="L72" s="156">
        <f>IF('Parade Entries'!$G73="Political",'Parade Entries'!N73,0)</f>
        <v>0</v>
      </c>
      <c r="M72" s="156">
        <f>IF('Parade Entries'!$G73="Political",'Parade Entries'!O73,0)</f>
        <v>0</v>
      </c>
      <c r="N72" s="156">
        <f>IF('Parade Entries'!$G73="Political",'Parade Entries'!P73,0)</f>
        <v>0</v>
      </c>
      <c r="O72" s="156">
        <f>IF('Parade Entries'!$G73="Political",'Parade Entries'!Q73,0)</f>
        <v>0</v>
      </c>
      <c r="P72" s="156">
        <f>IF('Parade Entries'!$G73="Political",'Parade Entries'!R73,0)</f>
        <v>0</v>
      </c>
      <c r="Q72" s="156">
        <f>IF('Parade Entries'!$G73="Political",'Parade Entries'!S73,0)</f>
        <v>0</v>
      </c>
      <c r="R72" s="156">
        <f>IF('Parade Entries'!$G73="Political",'Parade Entries'!T73,0)</f>
        <v>0</v>
      </c>
      <c r="S72" s="271">
        <f>IF('Parade Entries'!$G73="Political",'Parade Entries'!U73,0)</f>
        <v>0</v>
      </c>
      <c r="T72" s="271">
        <f>IF('Parade Entries'!$G73="Political",'Parade Entries'!W73,0)</f>
        <v>0</v>
      </c>
      <c r="U72" s="271">
        <f>IF('Parade Entries'!$G73="Political",'Parade Entries'!X73,0)</f>
        <v>0</v>
      </c>
      <c r="V72" s="271">
        <f>IF('Parade Entries'!$G73="Political",'Parade Entries'!V73,0)</f>
        <v>0</v>
      </c>
      <c r="W72" s="272">
        <f>IF('Parade Entries'!$G73="Political",'Parade Entries'!Y73,0)</f>
        <v>0</v>
      </c>
      <c r="X72" s="271">
        <f>IF('Parade Entries'!$G73="Political",'Parade Entries'!Z73,0)</f>
        <v>0</v>
      </c>
      <c r="Y72" s="272">
        <f>IF('Parade Entries'!$G73="Political",'Parade Entries'!AA73,0)</f>
        <v>0</v>
      </c>
      <c r="Z72" s="271">
        <f>IF('Parade Entries'!$G73="Political",'Parade Entries'!AB73,0)</f>
        <v>0</v>
      </c>
      <c r="AA72" s="272">
        <f>IF('Parade Entries'!$G73="Political",'Parade Entries'!AC73,0)</f>
        <v>0</v>
      </c>
      <c r="AB72" s="156">
        <f>IF('Parade Entries'!$G73="Political",'Parade Entries'!AD73,0)</f>
        <v>0</v>
      </c>
      <c r="AC72" s="156">
        <f>IF('Parade Entries'!$G73="Political",'Parade Entries'!AE73,0)</f>
        <v>0</v>
      </c>
      <c r="AD72" s="156">
        <f>IF('Parade Entries'!$G73="Political",'Parade Entries'!AF73,0)</f>
        <v>0</v>
      </c>
    </row>
    <row r="73" spans="2:30" ht="18" x14ac:dyDescent="0.25">
      <c r="B73" s="156">
        <f>IF('Parade Entries'!$G74="Political",'Parade Entries'!B74,0)</f>
        <v>0</v>
      </c>
      <c r="C73" s="233">
        <f>IF('Parade Entries'!$G74="Political",'Parade Entries'!E74,0)</f>
        <v>0</v>
      </c>
      <c r="D73" s="269">
        <f>IF('Parade Entries'!$G74="Political",'Parade Entries'!F74,0)</f>
        <v>0</v>
      </c>
      <c r="E73" s="156">
        <f>IF('Parade Entries'!$G74="Political",'Parade Entries'!G74,0)</f>
        <v>0</v>
      </c>
      <c r="F73" s="156">
        <f>IF('Parade Entries'!$G74="Political",'Parade Entries'!H74,0)</f>
        <v>0</v>
      </c>
      <c r="G73" s="156">
        <f>IF('Parade Entries'!$G74="Political",'Parade Entries'!I74,0)</f>
        <v>0</v>
      </c>
      <c r="H73" s="156">
        <f>IF('Parade Entries'!$G74="Political",'Parade Entries'!J74,0)</f>
        <v>0</v>
      </c>
      <c r="I73" s="268">
        <f>IF('Parade Entries'!$G74="Political",'Parade Entries'!K74,0)</f>
        <v>0</v>
      </c>
      <c r="J73" s="156">
        <f>IF('Parade Entries'!$G74="Political",'Parade Entries'!L74,0)</f>
        <v>0</v>
      </c>
      <c r="K73" s="156">
        <f>IF('Parade Entries'!$G74="Political",'Parade Entries'!M74,0)</f>
        <v>0</v>
      </c>
      <c r="L73" s="156">
        <f>IF('Parade Entries'!$G74="Political",'Parade Entries'!N74,0)</f>
        <v>0</v>
      </c>
      <c r="M73" s="156">
        <f>IF('Parade Entries'!$G74="Political",'Parade Entries'!O74,0)</f>
        <v>0</v>
      </c>
      <c r="N73" s="156">
        <f>IF('Parade Entries'!$G74="Political",'Parade Entries'!P74,0)</f>
        <v>0</v>
      </c>
      <c r="O73" s="156">
        <f>IF('Parade Entries'!$G74="Political",'Parade Entries'!Q74,0)</f>
        <v>0</v>
      </c>
      <c r="P73" s="156">
        <f>IF('Parade Entries'!$G74="Political",'Parade Entries'!R74,0)</f>
        <v>0</v>
      </c>
      <c r="Q73" s="156">
        <f>IF('Parade Entries'!$G74="Political",'Parade Entries'!S74,0)</f>
        <v>0</v>
      </c>
      <c r="R73" s="156">
        <f>IF('Parade Entries'!$G74="Political",'Parade Entries'!T74,0)</f>
        <v>0</v>
      </c>
      <c r="S73" s="271">
        <f>IF('Parade Entries'!$G74="Political",'Parade Entries'!U74,0)</f>
        <v>0</v>
      </c>
      <c r="T73" s="271">
        <f>IF('Parade Entries'!$G74="Political",'Parade Entries'!W74,0)</f>
        <v>0</v>
      </c>
      <c r="U73" s="271">
        <f>IF('Parade Entries'!$G74="Political",'Parade Entries'!X74,0)</f>
        <v>0</v>
      </c>
      <c r="V73" s="271">
        <f>IF('Parade Entries'!$G74="Political",'Parade Entries'!V74,0)</f>
        <v>0</v>
      </c>
      <c r="W73" s="272">
        <f>IF('Parade Entries'!$G74="Political",'Parade Entries'!Y74,0)</f>
        <v>0</v>
      </c>
      <c r="X73" s="271">
        <f>IF('Parade Entries'!$G74="Political",'Parade Entries'!Z74,0)</f>
        <v>0</v>
      </c>
      <c r="Y73" s="272">
        <f>IF('Parade Entries'!$G74="Political",'Parade Entries'!AA74,0)</f>
        <v>0</v>
      </c>
      <c r="Z73" s="271">
        <f>IF('Parade Entries'!$G74="Political",'Parade Entries'!AB74,0)</f>
        <v>0</v>
      </c>
      <c r="AA73" s="272">
        <f>IF('Parade Entries'!$G74="Political",'Parade Entries'!AC74,0)</f>
        <v>0</v>
      </c>
      <c r="AB73" s="156">
        <f>IF('Parade Entries'!$G74="Political",'Parade Entries'!AD74,0)</f>
        <v>0</v>
      </c>
      <c r="AC73" s="156">
        <f>IF('Parade Entries'!$G74="Political",'Parade Entries'!AE74,0)</f>
        <v>0</v>
      </c>
      <c r="AD73" s="156">
        <f>IF('Parade Entries'!$G74="Political",'Parade Entries'!AF74,0)</f>
        <v>0</v>
      </c>
    </row>
    <row r="74" spans="2:30" ht="18" x14ac:dyDescent="0.25">
      <c r="B74" s="156">
        <f>IF('Parade Entries'!$G75="Political",'Parade Entries'!B75,0)</f>
        <v>0</v>
      </c>
      <c r="C74" s="233">
        <f>IF('Parade Entries'!$G75="Political",'Parade Entries'!E75,0)</f>
        <v>0</v>
      </c>
      <c r="D74" s="269">
        <f>IF('Parade Entries'!$G75="Political",'Parade Entries'!F75,0)</f>
        <v>0</v>
      </c>
      <c r="E74" s="156">
        <f>IF('Parade Entries'!$G75="Political",'Parade Entries'!G75,0)</f>
        <v>0</v>
      </c>
      <c r="F74" s="156">
        <f>IF('Parade Entries'!$G75="Political",'Parade Entries'!H75,0)</f>
        <v>0</v>
      </c>
      <c r="G74" s="156">
        <f>IF('Parade Entries'!$G75="Political",'Parade Entries'!I75,0)</f>
        <v>0</v>
      </c>
      <c r="H74" s="156">
        <f>IF('Parade Entries'!$G75="Political",'Parade Entries'!J75,0)</f>
        <v>0</v>
      </c>
      <c r="I74" s="268">
        <f>IF('Parade Entries'!$G75="Political",'Parade Entries'!K75,0)</f>
        <v>0</v>
      </c>
      <c r="J74" s="156">
        <f>IF('Parade Entries'!$G75="Political",'Parade Entries'!L75,0)</f>
        <v>0</v>
      </c>
      <c r="K74" s="156">
        <f>IF('Parade Entries'!$G75="Political",'Parade Entries'!M75,0)</f>
        <v>0</v>
      </c>
      <c r="L74" s="156">
        <f>IF('Parade Entries'!$G75="Political",'Parade Entries'!N75,0)</f>
        <v>0</v>
      </c>
      <c r="M74" s="156">
        <f>IF('Parade Entries'!$G75="Political",'Parade Entries'!O75,0)</f>
        <v>0</v>
      </c>
      <c r="N74" s="156">
        <f>IF('Parade Entries'!$G75="Political",'Parade Entries'!P75,0)</f>
        <v>0</v>
      </c>
      <c r="O74" s="156">
        <f>IF('Parade Entries'!$G75="Political",'Parade Entries'!Q75,0)</f>
        <v>0</v>
      </c>
      <c r="P74" s="156">
        <f>IF('Parade Entries'!$G75="Political",'Parade Entries'!R75,0)</f>
        <v>0</v>
      </c>
      <c r="Q74" s="156">
        <f>IF('Parade Entries'!$G75="Political",'Parade Entries'!S75,0)</f>
        <v>0</v>
      </c>
      <c r="R74" s="156">
        <f>IF('Parade Entries'!$G75="Political",'Parade Entries'!T75,0)</f>
        <v>0</v>
      </c>
      <c r="S74" s="271">
        <f>IF('Parade Entries'!$G75="Political",'Parade Entries'!U75,0)</f>
        <v>0</v>
      </c>
      <c r="T74" s="271">
        <f>IF('Parade Entries'!$G75="Political",'Parade Entries'!W75,0)</f>
        <v>0</v>
      </c>
      <c r="U74" s="271">
        <f>IF('Parade Entries'!$G75="Political",'Parade Entries'!X75,0)</f>
        <v>0</v>
      </c>
      <c r="V74" s="271">
        <f>IF('Parade Entries'!$G75="Political",'Parade Entries'!V75,0)</f>
        <v>0</v>
      </c>
      <c r="W74" s="272">
        <f>IF('Parade Entries'!$G75="Political",'Parade Entries'!Y75,0)</f>
        <v>0</v>
      </c>
      <c r="X74" s="271">
        <f>IF('Parade Entries'!$G75="Political",'Parade Entries'!Z75,0)</f>
        <v>0</v>
      </c>
      <c r="Y74" s="272">
        <f>IF('Parade Entries'!$G75="Political",'Parade Entries'!AA75,0)</f>
        <v>0</v>
      </c>
      <c r="Z74" s="271">
        <f>IF('Parade Entries'!$G75="Political",'Parade Entries'!AB75,0)</f>
        <v>0</v>
      </c>
      <c r="AA74" s="272">
        <f>IF('Parade Entries'!$G75="Political",'Parade Entries'!AC75,0)</f>
        <v>0</v>
      </c>
      <c r="AB74" s="156">
        <f>IF('Parade Entries'!$G75="Political",'Parade Entries'!AD75,0)</f>
        <v>0</v>
      </c>
      <c r="AC74" s="156">
        <f>IF('Parade Entries'!$G75="Political",'Parade Entries'!AE75,0)</f>
        <v>0</v>
      </c>
      <c r="AD74" s="156">
        <f>IF('Parade Entries'!$G75="Political",'Parade Entries'!AF75,0)</f>
        <v>0</v>
      </c>
    </row>
    <row r="75" spans="2:30" ht="18" x14ac:dyDescent="0.25">
      <c r="B75" s="156">
        <f>IF('Parade Entries'!$G76="Political",'Parade Entries'!B76,0)</f>
        <v>0</v>
      </c>
      <c r="C75" s="233">
        <f>IF('Parade Entries'!$G76="Political",'Parade Entries'!E76,0)</f>
        <v>0</v>
      </c>
      <c r="D75" s="269">
        <f>IF('Parade Entries'!$G76="Political",'Parade Entries'!F76,0)</f>
        <v>0</v>
      </c>
      <c r="E75" s="156">
        <f>IF('Parade Entries'!$G76="Political",'Parade Entries'!G76,0)</f>
        <v>0</v>
      </c>
      <c r="F75" s="156">
        <f>IF('Parade Entries'!$G76="Political",'Parade Entries'!H76,0)</f>
        <v>0</v>
      </c>
      <c r="G75" s="156">
        <f>IF('Parade Entries'!$G76="Political",'Parade Entries'!I76,0)</f>
        <v>0</v>
      </c>
      <c r="H75" s="156">
        <f>IF('Parade Entries'!$G76="Political",'Parade Entries'!J76,0)</f>
        <v>0</v>
      </c>
      <c r="I75" s="268">
        <f>IF('Parade Entries'!$G76="Political",'Parade Entries'!K76,0)</f>
        <v>0</v>
      </c>
      <c r="J75" s="156">
        <f>IF('Parade Entries'!$G76="Political",'Parade Entries'!L76,0)</f>
        <v>0</v>
      </c>
      <c r="K75" s="156">
        <f>IF('Parade Entries'!$G76="Political",'Parade Entries'!M76,0)</f>
        <v>0</v>
      </c>
      <c r="L75" s="156">
        <f>IF('Parade Entries'!$G76="Political",'Parade Entries'!N76,0)</f>
        <v>0</v>
      </c>
      <c r="M75" s="156">
        <f>IF('Parade Entries'!$G76="Political",'Parade Entries'!O76,0)</f>
        <v>0</v>
      </c>
      <c r="N75" s="156">
        <f>IF('Parade Entries'!$G76="Political",'Parade Entries'!P76,0)</f>
        <v>0</v>
      </c>
      <c r="O75" s="156">
        <f>IF('Parade Entries'!$G76="Political",'Parade Entries'!Q76,0)</f>
        <v>0</v>
      </c>
      <c r="P75" s="156">
        <f>IF('Parade Entries'!$G76="Political",'Parade Entries'!R76,0)</f>
        <v>0</v>
      </c>
      <c r="Q75" s="156">
        <f>IF('Parade Entries'!$G76="Political",'Parade Entries'!S76,0)</f>
        <v>0</v>
      </c>
      <c r="R75" s="156">
        <f>IF('Parade Entries'!$G76="Political",'Parade Entries'!T76,0)</f>
        <v>0</v>
      </c>
      <c r="S75" s="271">
        <f>IF('Parade Entries'!$G76="Political",'Parade Entries'!U76,0)</f>
        <v>0</v>
      </c>
      <c r="T75" s="271">
        <f>IF('Parade Entries'!$G76="Political",'Parade Entries'!W76,0)</f>
        <v>0</v>
      </c>
      <c r="U75" s="271">
        <f>IF('Parade Entries'!$G76="Political",'Parade Entries'!X76,0)</f>
        <v>0</v>
      </c>
      <c r="V75" s="271">
        <f>IF('Parade Entries'!$G76="Political",'Parade Entries'!V76,0)</f>
        <v>0</v>
      </c>
      <c r="W75" s="272">
        <f>IF('Parade Entries'!$G76="Political",'Parade Entries'!Y76,0)</f>
        <v>0</v>
      </c>
      <c r="X75" s="271">
        <f>IF('Parade Entries'!$G76="Political",'Parade Entries'!Z76,0)</f>
        <v>0</v>
      </c>
      <c r="Y75" s="272">
        <f>IF('Parade Entries'!$G76="Political",'Parade Entries'!AA76,0)</f>
        <v>0</v>
      </c>
      <c r="Z75" s="271">
        <f>IF('Parade Entries'!$G76="Political",'Parade Entries'!AB76,0)</f>
        <v>0</v>
      </c>
      <c r="AA75" s="272">
        <f>IF('Parade Entries'!$G76="Political",'Parade Entries'!AC76,0)</f>
        <v>0</v>
      </c>
      <c r="AB75" s="156">
        <f>IF('Parade Entries'!$G76="Political",'Parade Entries'!AD76,0)</f>
        <v>0</v>
      </c>
      <c r="AC75" s="156">
        <f>IF('Parade Entries'!$G76="Political",'Parade Entries'!AE76,0)</f>
        <v>0</v>
      </c>
      <c r="AD75" s="156">
        <f>IF('Parade Entries'!$G76="Political",'Parade Entries'!AF76,0)</f>
        <v>0</v>
      </c>
    </row>
    <row r="76" spans="2:30" ht="18" x14ac:dyDescent="0.25">
      <c r="B76" s="156">
        <f>IF('Parade Entries'!$G77="Political",'Parade Entries'!B77,0)</f>
        <v>0</v>
      </c>
      <c r="C76" s="233">
        <f>IF('Parade Entries'!$G77="Political",'Parade Entries'!E77,0)</f>
        <v>0</v>
      </c>
      <c r="D76" s="269">
        <f>IF('Parade Entries'!$G77="Political",'Parade Entries'!F77,0)</f>
        <v>0</v>
      </c>
      <c r="E76" s="156">
        <f>IF('Parade Entries'!$G77="Political",'Parade Entries'!G77,0)</f>
        <v>0</v>
      </c>
      <c r="F76" s="156">
        <f>IF('Parade Entries'!$G77="Political",'Parade Entries'!H77,0)</f>
        <v>0</v>
      </c>
      <c r="G76" s="156">
        <f>IF('Parade Entries'!$G77="Political",'Parade Entries'!I77,0)</f>
        <v>0</v>
      </c>
      <c r="H76" s="156">
        <f>IF('Parade Entries'!$G77="Political",'Parade Entries'!J77,0)</f>
        <v>0</v>
      </c>
      <c r="I76" s="268">
        <f>IF('Parade Entries'!$G77="Political",'Parade Entries'!K77,0)</f>
        <v>0</v>
      </c>
      <c r="J76" s="156">
        <f>IF('Parade Entries'!$G77="Political",'Parade Entries'!L77,0)</f>
        <v>0</v>
      </c>
      <c r="K76" s="156">
        <f>IF('Parade Entries'!$G77="Political",'Parade Entries'!M77,0)</f>
        <v>0</v>
      </c>
      <c r="L76" s="156">
        <f>IF('Parade Entries'!$G77="Political",'Parade Entries'!N77,0)</f>
        <v>0</v>
      </c>
      <c r="M76" s="156">
        <f>IF('Parade Entries'!$G77="Political",'Parade Entries'!O77,0)</f>
        <v>0</v>
      </c>
      <c r="N76" s="156">
        <f>IF('Parade Entries'!$G77="Political",'Parade Entries'!P77,0)</f>
        <v>0</v>
      </c>
      <c r="O76" s="156">
        <f>IF('Parade Entries'!$G77="Political",'Parade Entries'!Q77,0)</f>
        <v>0</v>
      </c>
      <c r="P76" s="156">
        <f>IF('Parade Entries'!$G77="Political",'Parade Entries'!R77,0)</f>
        <v>0</v>
      </c>
      <c r="Q76" s="156">
        <f>IF('Parade Entries'!$G77="Political",'Parade Entries'!S77,0)</f>
        <v>0</v>
      </c>
      <c r="R76" s="156">
        <f>IF('Parade Entries'!$G77="Political",'Parade Entries'!T77,0)</f>
        <v>0</v>
      </c>
      <c r="S76" s="271">
        <f>IF('Parade Entries'!$G77="Political",'Parade Entries'!U77,0)</f>
        <v>0</v>
      </c>
      <c r="T76" s="271">
        <f>IF('Parade Entries'!$G77="Political",'Parade Entries'!W77,0)</f>
        <v>0</v>
      </c>
      <c r="U76" s="271">
        <f>IF('Parade Entries'!$G77="Political",'Parade Entries'!X77,0)</f>
        <v>0</v>
      </c>
      <c r="V76" s="271">
        <f>IF('Parade Entries'!$G77="Political",'Parade Entries'!V77,0)</f>
        <v>0</v>
      </c>
      <c r="W76" s="272">
        <f>IF('Parade Entries'!$G77="Political",'Parade Entries'!Y77,0)</f>
        <v>0</v>
      </c>
      <c r="X76" s="271">
        <f>IF('Parade Entries'!$G77="Political",'Parade Entries'!Z77,0)</f>
        <v>0</v>
      </c>
      <c r="Y76" s="272">
        <f>IF('Parade Entries'!$G77="Political",'Parade Entries'!AA77,0)</f>
        <v>0</v>
      </c>
      <c r="Z76" s="271">
        <f>IF('Parade Entries'!$G77="Political",'Parade Entries'!AB77,0)</f>
        <v>0</v>
      </c>
      <c r="AA76" s="272">
        <f>IF('Parade Entries'!$G77="Political",'Parade Entries'!AC77,0)</f>
        <v>0</v>
      </c>
      <c r="AB76" s="156">
        <f>IF('Parade Entries'!$G77="Political",'Parade Entries'!AD77,0)</f>
        <v>0</v>
      </c>
      <c r="AC76" s="156">
        <f>IF('Parade Entries'!$G77="Political",'Parade Entries'!AE77,0)</f>
        <v>0</v>
      </c>
      <c r="AD76" s="156">
        <f>IF('Parade Entries'!$G77="Political",'Parade Entries'!AF77,0)</f>
        <v>0</v>
      </c>
    </row>
    <row r="77" spans="2:30" ht="18" x14ac:dyDescent="0.25">
      <c r="B77" s="156">
        <f>IF('Parade Entries'!$G78="Political",'Parade Entries'!B78,0)</f>
        <v>0</v>
      </c>
      <c r="C77" s="233">
        <f>IF('Parade Entries'!$G78="Political",'Parade Entries'!E78,0)</f>
        <v>0</v>
      </c>
      <c r="D77" s="269">
        <f>IF('Parade Entries'!$G78="Political",'Parade Entries'!F78,0)</f>
        <v>0</v>
      </c>
      <c r="E77" s="156">
        <f>IF('Parade Entries'!$G78="Political",'Parade Entries'!G78,0)</f>
        <v>0</v>
      </c>
      <c r="F77" s="156">
        <f>IF('Parade Entries'!$G78="Political",'Parade Entries'!H78,0)</f>
        <v>0</v>
      </c>
      <c r="G77" s="156">
        <f>IF('Parade Entries'!$G78="Political",'Parade Entries'!I78,0)</f>
        <v>0</v>
      </c>
      <c r="H77" s="156">
        <f>IF('Parade Entries'!$G78="Political",'Parade Entries'!J78,0)</f>
        <v>0</v>
      </c>
      <c r="I77" s="268">
        <f>IF('Parade Entries'!$G78="Political",'Parade Entries'!K78,0)</f>
        <v>0</v>
      </c>
      <c r="J77" s="156">
        <f>IF('Parade Entries'!$G78="Political",'Parade Entries'!L78,0)</f>
        <v>0</v>
      </c>
      <c r="K77" s="156">
        <f>IF('Parade Entries'!$G78="Political",'Parade Entries'!M78,0)</f>
        <v>0</v>
      </c>
      <c r="L77" s="156">
        <f>IF('Parade Entries'!$G78="Political",'Parade Entries'!N78,0)</f>
        <v>0</v>
      </c>
      <c r="M77" s="156">
        <f>IF('Parade Entries'!$G78="Political",'Parade Entries'!O78,0)</f>
        <v>0</v>
      </c>
      <c r="N77" s="156">
        <f>IF('Parade Entries'!$G78="Political",'Parade Entries'!P78,0)</f>
        <v>0</v>
      </c>
      <c r="O77" s="156">
        <f>IF('Parade Entries'!$G78="Political",'Parade Entries'!Q78,0)</f>
        <v>0</v>
      </c>
      <c r="P77" s="156">
        <f>IF('Parade Entries'!$G78="Political",'Parade Entries'!R78,0)</f>
        <v>0</v>
      </c>
      <c r="Q77" s="156">
        <f>IF('Parade Entries'!$G78="Political",'Parade Entries'!S78,0)</f>
        <v>0</v>
      </c>
      <c r="R77" s="156">
        <f>IF('Parade Entries'!$G78="Political",'Parade Entries'!T78,0)</f>
        <v>0</v>
      </c>
      <c r="S77" s="271">
        <f>IF('Parade Entries'!$G78="Political",'Parade Entries'!U78,0)</f>
        <v>0</v>
      </c>
      <c r="T77" s="271">
        <f>IF('Parade Entries'!$G78="Political",'Parade Entries'!W78,0)</f>
        <v>0</v>
      </c>
      <c r="U77" s="271">
        <f>IF('Parade Entries'!$G78="Political",'Parade Entries'!X78,0)</f>
        <v>0</v>
      </c>
      <c r="V77" s="271">
        <f>IF('Parade Entries'!$G78="Political",'Parade Entries'!V78,0)</f>
        <v>0</v>
      </c>
      <c r="W77" s="272">
        <f>IF('Parade Entries'!$G78="Political",'Parade Entries'!Y78,0)</f>
        <v>0</v>
      </c>
      <c r="X77" s="271">
        <f>IF('Parade Entries'!$G78="Political",'Parade Entries'!Z78,0)</f>
        <v>0</v>
      </c>
      <c r="Y77" s="272">
        <f>IF('Parade Entries'!$G78="Political",'Parade Entries'!AA78,0)</f>
        <v>0</v>
      </c>
      <c r="Z77" s="271">
        <f>IF('Parade Entries'!$G78="Political",'Parade Entries'!AB78,0)</f>
        <v>0</v>
      </c>
      <c r="AA77" s="272">
        <f>IF('Parade Entries'!$G78="Political",'Parade Entries'!AC78,0)</f>
        <v>0</v>
      </c>
      <c r="AB77" s="156">
        <f>IF('Parade Entries'!$G78="Political",'Parade Entries'!AD78,0)</f>
        <v>0</v>
      </c>
      <c r="AC77" s="156">
        <f>IF('Parade Entries'!$G78="Political",'Parade Entries'!AE78,0)</f>
        <v>0</v>
      </c>
      <c r="AD77" s="156">
        <f>IF('Parade Entries'!$G78="Political",'Parade Entries'!AF78,0)</f>
        <v>0</v>
      </c>
    </row>
    <row r="78" spans="2:30" ht="18" x14ac:dyDescent="0.25">
      <c r="B78" s="156">
        <f>IF('Parade Entries'!$G79="Political",'Parade Entries'!B79,0)</f>
        <v>0</v>
      </c>
      <c r="C78" s="233">
        <f>IF('Parade Entries'!$G79="Political",'Parade Entries'!E79,0)</f>
        <v>0</v>
      </c>
      <c r="D78" s="269">
        <f>IF('Parade Entries'!$G79="Political",'Parade Entries'!F79,0)</f>
        <v>0</v>
      </c>
      <c r="E78" s="156">
        <f>IF('Parade Entries'!$G79="Political",'Parade Entries'!G79,0)</f>
        <v>0</v>
      </c>
      <c r="F78" s="156">
        <f>IF('Parade Entries'!$G79="Political",'Parade Entries'!H79,0)</f>
        <v>0</v>
      </c>
      <c r="G78" s="156">
        <f>IF('Parade Entries'!$G79="Political",'Parade Entries'!I79,0)</f>
        <v>0</v>
      </c>
      <c r="H78" s="156">
        <f>IF('Parade Entries'!$G79="Political",'Parade Entries'!J79,0)</f>
        <v>0</v>
      </c>
      <c r="I78" s="268">
        <f>IF('Parade Entries'!$G79="Political",'Parade Entries'!K79,0)</f>
        <v>0</v>
      </c>
      <c r="J78" s="156">
        <f>IF('Parade Entries'!$G79="Political",'Parade Entries'!L79,0)</f>
        <v>0</v>
      </c>
      <c r="K78" s="156">
        <f>IF('Parade Entries'!$G79="Political",'Parade Entries'!M79,0)</f>
        <v>0</v>
      </c>
      <c r="L78" s="156">
        <f>IF('Parade Entries'!$G79="Political",'Parade Entries'!N79,0)</f>
        <v>0</v>
      </c>
      <c r="M78" s="156">
        <f>IF('Parade Entries'!$G79="Political",'Parade Entries'!O79,0)</f>
        <v>0</v>
      </c>
      <c r="N78" s="156">
        <f>IF('Parade Entries'!$G79="Political",'Parade Entries'!P79,0)</f>
        <v>0</v>
      </c>
      <c r="O78" s="156">
        <f>IF('Parade Entries'!$G79="Political",'Parade Entries'!Q79,0)</f>
        <v>0</v>
      </c>
      <c r="P78" s="156">
        <f>IF('Parade Entries'!$G79="Political",'Parade Entries'!R79,0)</f>
        <v>0</v>
      </c>
      <c r="Q78" s="156">
        <f>IF('Parade Entries'!$G79="Political",'Parade Entries'!S79,0)</f>
        <v>0</v>
      </c>
      <c r="R78" s="156">
        <f>IF('Parade Entries'!$G79="Political",'Parade Entries'!T79,0)</f>
        <v>0</v>
      </c>
      <c r="S78" s="271">
        <f>IF('Parade Entries'!$G79="Political",'Parade Entries'!U79,0)</f>
        <v>0</v>
      </c>
      <c r="T78" s="271">
        <f>IF('Parade Entries'!$G79="Political",'Parade Entries'!W79,0)</f>
        <v>0</v>
      </c>
      <c r="U78" s="271">
        <f>IF('Parade Entries'!$G79="Political",'Parade Entries'!X79,0)</f>
        <v>0</v>
      </c>
      <c r="V78" s="271">
        <f>IF('Parade Entries'!$G79="Political",'Parade Entries'!V79,0)</f>
        <v>0</v>
      </c>
      <c r="W78" s="272">
        <f>IF('Parade Entries'!$G79="Political",'Parade Entries'!Y79,0)</f>
        <v>0</v>
      </c>
      <c r="X78" s="271">
        <f>IF('Parade Entries'!$G79="Political",'Parade Entries'!Z79,0)</f>
        <v>0</v>
      </c>
      <c r="Y78" s="272">
        <f>IF('Parade Entries'!$G79="Political",'Parade Entries'!AA79,0)</f>
        <v>0</v>
      </c>
      <c r="Z78" s="271">
        <f>IF('Parade Entries'!$G79="Political",'Parade Entries'!AB79,0)</f>
        <v>0</v>
      </c>
      <c r="AA78" s="272">
        <f>IF('Parade Entries'!$G79="Political",'Parade Entries'!AC79,0)</f>
        <v>0</v>
      </c>
      <c r="AB78" s="156">
        <f>IF('Parade Entries'!$G79="Political",'Parade Entries'!AD79,0)</f>
        <v>0</v>
      </c>
      <c r="AC78" s="156">
        <f>IF('Parade Entries'!$G79="Political",'Parade Entries'!AE79,0)</f>
        <v>0</v>
      </c>
      <c r="AD78" s="156">
        <f>IF('Parade Entries'!$G79="Political",'Parade Entries'!AF79,0)</f>
        <v>0</v>
      </c>
    </row>
    <row r="79" spans="2:30" ht="18" x14ac:dyDescent="0.25">
      <c r="B79" s="156">
        <f>IF('Parade Entries'!$G80="Political",'Parade Entries'!B80,0)</f>
        <v>0</v>
      </c>
      <c r="C79" s="233">
        <f>IF('Parade Entries'!$G80="Political",'Parade Entries'!E80,0)</f>
        <v>0</v>
      </c>
      <c r="D79" s="269">
        <f>IF('Parade Entries'!$G80="Political",'Parade Entries'!F80,0)</f>
        <v>0</v>
      </c>
      <c r="E79" s="156">
        <f>IF('Parade Entries'!$G80="Political",'Parade Entries'!G80,0)</f>
        <v>0</v>
      </c>
      <c r="F79" s="156">
        <f>IF('Parade Entries'!$G80="Political",'Parade Entries'!H80,0)</f>
        <v>0</v>
      </c>
      <c r="G79" s="156">
        <f>IF('Parade Entries'!$G80="Political",'Parade Entries'!I80,0)</f>
        <v>0</v>
      </c>
      <c r="H79" s="156">
        <f>IF('Parade Entries'!$G80="Political",'Parade Entries'!J80,0)</f>
        <v>0</v>
      </c>
      <c r="I79" s="268">
        <f>IF('Parade Entries'!$G80="Political",'Parade Entries'!K80,0)</f>
        <v>0</v>
      </c>
      <c r="J79" s="156">
        <f>IF('Parade Entries'!$G80="Political",'Parade Entries'!L80,0)</f>
        <v>0</v>
      </c>
      <c r="K79" s="156">
        <f>IF('Parade Entries'!$G80="Political",'Parade Entries'!M80,0)</f>
        <v>0</v>
      </c>
      <c r="L79" s="156">
        <f>IF('Parade Entries'!$G80="Political",'Parade Entries'!N80,0)</f>
        <v>0</v>
      </c>
      <c r="M79" s="156">
        <f>IF('Parade Entries'!$G80="Political",'Parade Entries'!O80,0)</f>
        <v>0</v>
      </c>
      <c r="N79" s="156">
        <f>IF('Parade Entries'!$G80="Political",'Parade Entries'!P80,0)</f>
        <v>0</v>
      </c>
      <c r="O79" s="156">
        <f>IF('Parade Entries'!$G80="Political",'Parade Entries'!Q80,0)</f>
        <v>0</v>
      </c>
      <c r="P79" s="156">
        <f>IF('Parade Entries'!$G80="Political",'Parade Entries'!R80,0)</f>
        <v>0</v>
      </c>
      <c r="Q79" s="156">
        <f>IF('Parade Entries'!$G80="Political",'Parade Entries'!S80,0)</f>
        <v>0</v>
      </c>
      <c r="R79" s="156">
        <f>IF('Parade Entries'!$G80="Political",'Parade Entries'!T80,0)</f>
        <v>0</v>
      </c>
      <c r="S79" s="271">
        <f>IF('Parade Entries'!$G80="Political",'Parade Entries'!U80,0)</f>
        <v>0</v>
      </c>
      <c r="T79" s="271">
        <f>IF('Parade Entries'!$G80="Political",'Parade Entries'!W80,0)</f>
        <v>0</v>
      </c>
      <c r="U79" s="271">
        <f>IF('Parade Entries'!$G80="Political",'Parade Entries'!X80,0)</f>
        <v>0</v>
      </c>
      <c r="V79" s="271">
        <f>IF('Parade Entries'!$G80="Political",'Parade Entries'!V80,0)</f>
        <v>0</v>
      </c>
      <c r="W79" s="272">
        <f>IF('Parade Entries'!$G80="Political",'Parade Entries'!Y80,0)</f>
        <v>0</v>
      </c>
      <c r="X79" s="271">
        <f>IF('Parade Entries'!$G80="Political",'Parade Entries'!Z80,0)</f>
        <v>0</v>
      </c>
      <c r="Y79" s="272">
        <f>IF('Parade Entries'!$G80="Political",'Parade Entries'!AA80,0)</f>
        <v>0</v>
      </c>
      <c r="Z79" s="271">
        <f>IF('Parade Entries'!$G80="Political",'Parade Entries'!AB80,0)</f>
        <v>0</v>
      </c>
      <c r="AA79" s="272">
        <f>IF('Parade Entries'!$G80="Political",'Parade Entries'!AC80,0)</f>
        <v>0</v>
      </c>
      <c r="AB79" s="156">
        <f>IF('Parade Entries'!$G80="Political",'Parade Entries'!AD80,0)</f>
        <v>0</v>
      </c>
      <c r="AC79" s="156">
        <f>IF('Parade Entries'!$G80="Political",'Parade Entries'!AE80,0)</f>
        <v>0</v>
      </c>
      <c r="AD79" s="156">
        <f>IF('Parade Entries'!$G80="Political",'Parade Entries'!AF80,0)</f>
        <v>0</v>
      </c>
    </row>
    <row r="80" spans="2:30" ht="18" x14ac:dyDescent="0.25">
      <c r="B80" s="156">
        <f>IF('Parade Entries'!$G81="Political",'Parade Entries'!B81,0)</f>
        <v>0</v>
      </c>
      <c r="C80" s="233">
        <f>IF('Parade Entries'!$G81="Political",'Parade Entries'!E81,0)</f>
        <v>0</v>
      </c>
      <c r="D80" s="269">
        <f>IF('Parade Entries'!$G81="Political",'Parade Entries'!F81,0)</f>
        <v>0</v>
      </c>
      <c r="E80" s="156">
        <f>IF('Parade Entries'!$G81="Political",'Parade Entries'!G81,0)</f>
        <v>0</v>
      </c>
      <c r="F80" s="156">
        <f>IF('Parade Entries'!$G81="Political",'Parade Entries'!H81,0)</f>
        <v>0</v>
      </c>
      <c r="G80" s="156">
        <f>IF('Parade Entries'!$G81="Political",'Parade Entries'!I81,0)</f>
        <v>0</v>
      </c>
      <c r="H80" s="156">
        <f>IF('Parade Entries'!$G81="Political",'Parade Entries'!J81,0)</f>
        <v>0</v>
      </c>
      <c r="I80" s="268">
        <f>IF('Parade Entries'!$G81="Political",'Parade Entries'!K81,0)</f>
        <v>0</v>
      </c>
      <c r="J80" s="156">
        <f>IF('Parade Entries'!$G81="Political",'Parade Entries'!L81,0)</f>
        <v>0</v>
      </c>
      <c r="K80" s="156">
        <f>IF('Parade Entries'!$G81="Political",'Parade Entries'!M81,0)</f>
        <v>0</v>
      </c>
      <c r="L80" s="156">
        <f>IF('Parade Entries'!$G81="Political",'Parade Entries'!N81,0)</f>
        <v>0</v>
      </c>
      <c r="M80" s="156">
        <f>IF('Parade Entries'!$G81="Political",'Parade Entries'!O81,0)</f>
        <v>0</v>
      </c>
      <c r="N80" s="156">
        <f>IF('Parade Entries'!$G81="Political",'Parade Entries'!P81,0)</f>
        <v>0</v>
      </c>
      <c r="O80" s="156">
        <f>IF('Parade Entries'!$G81="Political",'Parade Entries'!Q81,0)</f>
        <v>0</v>
      </c>
      <c r="P80" s="156">
        <f>IF('Parade Entries'!$G81="Political",'Parade Entries'!R81,0)</f>
        <v>0</v>
      </c>
      <c r="Q80" s="156">
        <f>IF('Parade Entries'!$G81="Political",'Parade Entries'!S81,0)</f>
        <v>0</v>
      </c>
      <c r="R80" s="156">
        <f>IF('Parade Entries'!$G81="Political",'Parade Entries'!T81,0)</f>
        <v>0</v>
      </c>
      <c r="S80" s="271">
        <f>IF('Parade Entries'!$G81="Political",'Parade Entries'!U81,0)</f>
        <v>0</v>
      </c>
      <c r="T80" s="271">
        <f>IF('Parade Entries'!$G81="Political",'Parade Entries'!W81,0)</f>
        <v>0</v>
      </c>
      <c r="U80" s="271">
        <f>IF('Parade Entries'!$G81="Political",'Parade Entries'!X81,0)</f>
        <v>0</v>
      </c>
      <c r="V80" s="271">
        <f>IF('Parade Entries'!$G81="Political",'Parade Entries'!V81,0)</f>
        <v>0</v>
      </c>
      <c r="W80" s="272">
        <f>IF('Parade Entries'!$G81="Political",'Parade Entries'!Y81,0)</f>
        <v>0</v>
      </c>
      <c r="X80" s="271">
        <f>IF('Parade Entries'!$G81="Political",'Parade Entries'!Z81,0)</f>
        <v>0</v>
      </c>
      <c r="Y80" s="272">
        <f>IF('Parade Entries'!$G81="Political",'Parade Entries'!AA81,0)</f>
        <v>0</v>
      </c>
      <c r="Z80" s="271">
        <f>IF('Parade Entries'!$G81="Political",'Parade Entries'!AB81,0)</f>
        <v>0</v>
      </c>
      <c r="AA80" s="272">
        <f>IF('Parade Entries'!$G81="Political",'Parade Entries'!AC81,0)</f>
        <v>0</v>
      </c>
      <c r="AB80" s="156">
        <f>IF('Parade Entries'!$G81="Political",'Parade Entries'!AD81,0)</f>
        <v>0</v>
      </c>
      <c r="AC80" s="156">
        <f>IF('Parade Entries'!$G81="Political",'Parade Entries'!AE81,0)</f>
        <v>0</v>
      </c>
      <c r="AD80" s="156">
        <f>IF('Parade Entries'!$G81="Political",'Parade Entries'!AF81,0)</f>
        <v>0</v>
      </c>
    </row>
    <row r="81" spans="2:30" ht="18" x14ac:dyDescent="0.25">
      <c r="B81" s="156">
        <f>IF('Parade Entries'!$G82="Political",'Parade Entries'!B82,0)</f>
        <v>0</v>
      </c>
      <c r="C81" s="233">
        <f>IF('Parade Entries'!$G82="Political",'Parade Entries'!E82,0)</f>
        <v>0</v>
      </c>
      <c r="D81" s="269">
        <f>IF('Parade Entries'!$G82="Political",'Parade Entries'!F82,0)</f>
        <v>0</v>
      </c>
      <c r="E81" s="156">
        <f>IF('Parade Entries'!$G82="Political",'Parade Entries'!G82,0)</f>
        <v>0</v>
      </c>
      <c r="F81" s="156">
        <f>IF('Parade Entries'!$G82="Political",'Parade Entries'!H82,0)</f>
        <v>0</v>
      </c>
      <c r="G81" s="156">
        <f>IF('Parade Entries'!$G82="Political",'Parade Entries'!I82,0)</f>
        <v>0</v>
      </c>
      <c r="H81" s="156">
        <f>IF('Parade Entries'!$G82="Political",'Parade Entries'!J82,0)</f>
        <v>0</v>
      </c>
      <c r="I81" s="268">
        <f>IF('Parade Entries'!$G82="Political",'Parade Entries'!K82,0)</f>
        <v>0</v>
      </c>
      <c r="J81" s="156">
        <f>IF('Parade Entries'!$G82="Political",'Parade Entries'!L82,0)</f>
        <v>0</v>
      </c>
      <c r="K81" s="156">
        <f>IF('Parade Entries'!$G82="Political",'Parade Entries'!M82,0)</f>
        <v>0</v>
      </c>
      <c r="L81" s="156">
        <f>IF('Parade Entries'!$G82="Political",'Parade Entries'!N82,0)</f>
        <v>0</v>
      </c>
      <c r="M81" s="156">
        <f>IF('Parade Entries'!$G82="Political",'Parade Entries'!O82,0)</f>
        <v>0</v>
      </c>
      <c r="N81" s="156">
        <f>IF('Parade Entries'!$G82="Political",'Parade Entries'!P82,0)</f>
        <v>0</v>
      </c>
      <c r="O81" s="156">
        <f>IF('Parade Entries'!$G82="Political",'Parade Entries'!Q82,0)</f>
        <v>0</v>
      </c>
      <c r="P81" s="156">
        <f>IF('Parade Entries'!$G82="Political",'Parade Entries'!R82,0)</f>
        <v>0</v>
      </c>
      <c r="Q81" s="156">
        <f>IF('Parade Entries'!$G82="Political",'Parade Entries'!S82,0)</f>
        <v>0</v>
      </c>
      <c r="R81" s="156">
        <f>IF('Parade Entries'!$G82="Political",'Parade Entries'!T82,0)</f>
        <v>0</v>
      </c>
      <c r="S81" s="271">
        <f>IF('Parade Entries'!$G82="Political",'Parade Entries'!U82,0)</f>
        <v>0</v>
      </c>
      <c r="T81" s="271">
        <f>IF('Parade Entries'!$G82="Political",'Parade Entries'!W82,0)</f>
        <v>0</v>
      </c>
      <c r="U81" s="271">
        <f>IF('Parade Entries'!$G82="Political",'Parade Entries'!X82,0)</f>
        <v>0</v>
      </c>
      <c r="V81" s="271">
        <f>IF('Parade Entries'!$G82="Political",'Parade Entries'!V82,0)</f>
        <v>0</v>
      </c>
      <c r="W81" s="272">
        <f>IF('Parade Entries'!$G82="Political",'Parade Entries'!Y82,0)</f>
        <v>0</v>
      </c>
      <c r="X81" s="271">
        <f>IF('Parade Entries'!$G82="Political",'Parade Entries'!Z82,0)</f>
        <v>0</v>
      </c>
      <c r="Y81" s="272">
        <f>IF('Parade Entries'!$G82="Political",'Parade Entries'!AA82,0)</f>
        <v>0</v>
      </c>
      <c r="Z81" s="271">
        <f>IF('Parade Entries'!$G82="Political",'Parade Entries'!AB82,0)</f>
        <v>0</v>
      </c>
      <c r="AA81" s="272">
        <f>IF('Parade Entries'!$G82="Political",'Parade Entries'!AC82,0)</f>
        <v>0</v>
      </c>
      <c r="AB81" s="156">
        <f>IF('Parade Entries'!$G82="Political",'Parade Entries'!AD82,0)</f>
        <v>0</v>
      </c>
      <c r="AC81" s="156">
        <f>IF('Parade Entries'!$G82="Political",'Parade Entries'!AE82,0)</f>
        <v>0</v>
      </c>
      <c r="AD81" s="156">
        <f>IF('Parade Entries'!$G82="Political",'Parade Entries'!AF82,0)</f>
        <v>0</v>
      </c>
    </row>
    <row r="82" spans="2:30" ht="18" x14ac:dyDescent="0.25">
      <c r="B82" s="156">
        <f>IF('Parade Entries'!$G83="Political",'Parade Entries'!B83,0)</f>
        <v>0</v>
      </c>
      <c r="C82" s="233">
        <f>IF('Parade Entries'!$G83="Political",'Parade Entries'!E83,0)</f>
        <v>0</v>
      </c>
      <c r="D82" s="269">
        <f>IF('Parade Entries'!$G83="Political",'Parade Entries'!F83,0)</f>
        <v>0</v>
      </c>
      <c r="E82" s="156">
        <f>IF('Parade Entries'!$G83="Political",'Parade Entries'!G83,0)</f>
        <v>0</v>
      </c>
      <c r="F82" s="156">
        <f>IF('Parade Entries'!$G83="Political",'Parade Entries'!H83,0)</f>
        <v>0</v>
      </c>
      <c r="G82" s="156">
        <f>IF('Parade Entries'!$G83="Political",'Parade Entries'!I83,0)</f>
        <v>0</v>
      </c>
      <c r="H82" s="156">
        <f>IF('Parade Entries'!$G83="Political",'Parade Entries'!J83,0)</f>
        <v>0</v>
      </c>
      <c r="I82" s="268">
        <f>IF('Parade Entries'!$G83="Political",'Parade Entries'!K83,0)</f>
        <v>0</v>
      </c>
      <c r="J82" s="156">
        <f>IF('Parade Entries'!$G83="Political",'Parade Entries'!L83,0)</f>
        <v>0</v>
      </c>
      <c r="K82" s="156">
        <f>IF('Parade Entries'!$G83="Political",'Parade Entries'!M83,0)</f>
        <v>0</v>
      </c>
      <c r="L82" s="156">
        <f>IF('Parade Entries'!$G83="Political",'Parade Entries'!N83,0)</f>
        <v>0</v>
      </c>
      <c r="M82" s="156">
        <f>IF('Parade Entries'!$G83="Political",'Parade Entries'!O83,0)</f>
        <v>0</v>
      </c>
      <c r="N82" s="156">
        <f>IF('Parade Entries'!$G83="Political",'Parade Entries'!P83,0)</f>
        <v>0</v>
      </c>
      <c r="O82" s="156">
        <f>IF('Parade Entries'!$G83="Political",'Parade Entries'!Q83,0)</f>
        <v>0</v>
      </c>
      <c r="P82" s="156">
        <f>IF('Parade Entries'!$G83="Political",'Parade Entries'!R83,0)</f>
        <v>0</v>
      </c>
      <c r="Q82" s="156">
        <f>IF('Parade Entries'!$G83="Political",'Parade Entries'!S83,0)</f>
        <v>0</v>
      </c>
      <c r="R82" s="156">
        <f>IF('Parade Entries'!$G83="Political",'Parade Entries'!T83,0)</f>
        <v>0</v>
      </c>
      <c r="S82" s="271">
        <f>IF('Parade Entries'!$G83="Political",'Parade Entries'!U83,0)</f>
        <v>0</v>
      </c>
      <c r="T82" s="271">
        <f>IF('Parade Entries'!$G83="Political",'Parade Entries'!W83,0)</f>
        <v>0</v>
      </c>
      <c r="U82" s="271">
        <f>IF('Parade Entries'!$G83="Political",'Parade Entries'!X83,0)</f>
        <v>0</v>
      </c>
      <c r="V82" s="271">
        <f>IF('Parade Entries'!$G83="Political",'Parade Entries'!V83,0)</f>
        <v>0</v>
      </c>
      <c r="W82" s="272">
        <f>IF('Parade Entries'!$G83="Political",'Parade Entries'!Y83,0)</f>
        <v>0</v>
      </c>
      <c r="X82" s="271">
        <f>IF('Parade Entries'!$G83="Political",'Parade Entries'!Z83,0)</f>
        <v>0</v>
      </c>
      <c r="Y82" s="272">
        <f>IF('Parade Entries'!$G83="Political",'Parade Entries'!AA83,0)</f>
        <v>0</v>
      </c>
      <c r="Z82" s="271">
        <f>IF('Parade Entries'!$G83="Political",'Parade Entries'!AB83,0)</f>
        <v>0</v>
      </c>
      <c r="AA82" s="272">
        <f>IF('Parade Entries'!$G83="Political",'Parade Entries'!AC83,0)</f>
        <v>0</v>
      </c>
      <c r="AB82" s="156">
        <f>IF('Parade Entries'!$G83="Political",'Parade Entries'!AD83,0)</f>
        <v>0</v>
      </c>
      <c r="AC82" s="156">
        <f>IF('Parade Entries'!$G83="Political",'Parade Entries'!AE83,0)</f>
        <v>0</v>
      </c>
      <c r="AD82" s="156">
        <f>IF('Parade Entries'!$G83="Political",'Parade Entries'!AF83,0)</f>
        <v>0</v>
      </c>
    </row>
    <row r="83" spans="2:30" ht="18" x14ac:dyDescent="0.25">
      <c r="B83" s="156">
        <f>IF('Parade Entries'!$G84="Political",'Parade Entries'!B84,0)</f>
        <v>0</v>
      </c>
      <c r="C83" s="233">
        <f>IF('Parade Entries'!$G84="Political",'Parade Entries'!E84,0)</f>
        <v>0</v>
      </c>
      <c r="D83" s="269">
        <f>IF('Parade Entries'!$G84="Political",'Parade Entries'!F84,0)</f>
        <v>0</v>
      </c>
      <c r="E83" s="156">
        <f>IF('Parade Entries'!$G84="Political",'Parade Entries'!G84,0)</f>
        <v>0</v>
      </c>
      <c r="F83" s="156">
        <f>IF('Parade Entries'!$G84="Political",'Parade Entries'!H84,0)</f>
        <v>0</v>
      </c>
      <c r="G83" s="156">
        <f>IF('Parade Entries'!$G84="Political",'Parade Entries'!I84,0)</f>
        <v>0</v>
      </c>
      <c r="H83" s="156">
        <f>IF('Parade Entries'!$G84="Political",'Parade Entries'!J84,0)</f>
        <v>0</v>
      </c>
      <c r="I83" s="268">
        <f>IF('Parade Entries'!$G84="Political",'Parade Entries'!K84,0)</f>
        <v>0</v>
      </c>
      <c r="J83" s="156">
        <f>IF('Parade Entries'!$G84="Political",'Parade Entries'!L84,0)</f>
        <v>0</v>
      </c>
      <c r="K83" s="156">
        <f>IF('Parade Entries'!$G84="Political",'Parade Entries'!M84,0)</f>
        <v>0</v>
      </c>
      <c r="L83" s="156">
        <f>IF('Parade Entries'!$G84="Political",'Parade Entries'!N84,0)</f>
        <v>0</v>
      </c>
      <c r="M83" s="156">
        <f>IF('Parade Entries'!$G84="Political",'Parade Entries'!O84,0)</f>
        <v>0</v>
      </c>
      <c r="N83" s="156">
        <f>IF('Parade Entries'!$G84="Political",'Parade Entries'!P84,0)</f>
        <v>0</v>
      </c>
      <c r="O83" s="156">
        <f>IF('Parade Entries'!$G84="Political",'Parade Entries'!Q84,0)</f>
        <v>0</v>
      </c>
      <c r="P83" s="156">
        <f>IF('Parade Entries'!$G84="Political",'Parade Entries'!R84,0)</f>
        <v>0</v>
      </c>
      <c r="Q83" s="156">
        <f>IF('Parade Entries'!$G84="Political",'Parade Entries'!S84,0)</f>
        <v>0</v>
      </c>
      <c r="R83" s="156">
        <f>IF('Parade Entries'!$G84="Political",'Parade Entries'!T84,0)</f>
        <v>0</v>
      </c>
      <c r="S83" s="271">
        <f>IF('Parade Entries'!$G84="Political",'Parade Entries'!U84,0)</f>
        <v>0</v>
      </c>
      <c r="T83" s="271">
        <f>IF('Parade Entries'!$G84="Political",'Parade Entries'!W84,0)</f>
        <v>0</v>
      </c>
      <c r="U83" s="271">
        <f>IF('Parade Entries'!$G84="Political",'Parade Entries'!X84,0)</f>
        <v>0</v>
      </c>
      <c r="V83" s="271">
        <f>IF('Parade Entries'!$G84="Political",'Parade Entries'!V84,0)</f>
        <v>0</v>
      </c>
      <c r="W83" s="272">
        <f>IF('Parade Entries'!$G84="Political",'Parade Entries'!Y84,0)</f>
        <v>0</v>
      </c>
      <c r="X83" s="271">
        <f>IF('Parade Entries'!$G84="Political",'Parade Entries'!Z84,0)</f>
        <v>0</v>
      </c>
      <c r="Y83" s="272">
        <f>IF('Parade Entries'!$G84="Political",'Parade Entries'!AA84,0)</f>
        <v>0</v>
      </c>
      <c r="Z83" s="271">
        <f>IF('Parade Entries'!$G84="Political",'Parade Entries'!AB84,0)</f>
        <v>0</v>
      </c>
      <c r="AA83" s="272">
        <f>IF('Parade Entries'!$G84="Political",'Parade Entries'!AC84,0)</f>
        <v>0</v>
      </c>
      <c r="AB83" s="156">
        <f>IF('Parade Entries'!$G84="Political",'Parade Entries'!AD84,0)</f>
        <v>0</v>
      </c>
      <c r="AC83" s="156">
        <f>IF('Parade Entries'!$G84="Political",'Parade Entries'!AE84,0)</f>
        <v>0</v>
      </c>
      <c r="AD83" s="156">
        <f>IF('Parade Entries'!$G84="Political",'Parade Entries'!AF84,0)</f>
        <v>0</v>
      </c>
    </row>
    <row r="84" spans="2:30" ht="18" x14ac:dyDescent="0.25">
      <c r="B84" s="156">
        <f>IF('Parade Entries'!$G85="Political",'Parade Entries'!B85,0)</f>
        <v>0</v>
      </c>
      <c r="C84" s="233">
        <f>IF('Parade Entries'!$G85="Political",'Parade Entries'!E85,0)</f>
        <v>0</v>
      </c>
      <c r="D84" s="269">
        <f>IF('Parade Entries'!$G85="Political",'Parade Entries'!F85,0)</f>
        <v>0</v>
      </c>
      <c r="E84" s="156">
        <f>IF('Parade Entries'!$G85="Political",'Parade Entries'!G85,0)</f>
        <v>0</v>
      </c>
      <c r="F84" s="156">
        <f>IF('Parade Entries'!$G85="Political",'Parade Entries'!H85,0)</f>
        <v>0</v>
      </c>
      <c r="G84" s="156">
        <f>IF('Parade Entries'!$G85="Political",'Parade Entries'!I85,0)</f>
        <v>0</v>
      </c>
      <c r="H84" s="156">
        <f>IF('Parade Entries'!$G85="Political",'Parade Entries'!J85,0)</f>
        <v>0</v>
      </c>
      <c r="I84" s="268">
        <f>IF('Parade Entries'!$G85="Political",'Parade Entries'!K85,0)</f>
        <v>0</v>
      </c>
      <c r="J84" s="156">
        <f>IF('Parade Entries'!$G85="Political",'Parade Entries'!L85,0)</f>
        <v>0</v>
      </c>
      <c r="K84" s="156">
        <f>IF('Parade Entries'!$G85="Political",'Parade Entries'!M85,0)</f>
        <v>0</v>
      </c>
      <c r="L84" s="156">
        <f>IF('Parade Entries'!$G85="Political",'Parade Entries'!N85,0)</f>
        <v>0</v>
      </c>
      <c r="M84" s="156">
        <f>IF('Parade Entries'!$G85="Political",'Parade Entries'!O85,0)</f>
        <v>0</v>
      </c>
      <c r="N84" s="156">
        <f>IF('Parade Entries'!$G85="Political",'Parade Entries'!P85,0)</f>
        <v>0</v>
      </c>
      <c r="O84" s="156">
        <f>IF('Parade Entries'!$G85="Political",'Parade Entries'!Q85,0)</f>
        <v>0</v>
      </c>
      <c r="P84" s="156">
        <f>IF('Parade Entries'!$G85="Political",'Parade Entries'!R85,0)</f>
        <v>0</v>
      </c>
      <c r="Q84" s="156">
        <f>IF('Parade Entries'!$G85="Political",'Parade Entries'!S85,0)</f>
        <v>0</v>
      </c>
      <c r="R84" s="156">
        <f>IF('Parade Entries'!$G85="Political",'Parade Entries'!T85,0)</f>
        <v>0</v>
      </c>
      <c r="S84" s="271">
        <f>IF('Parade Entries'!$G85="Political",'Parade Entries'!U85,0)</f>
        <v>0</v>
      </c>
      <c r="T84" s="271">
        <f>IF('Parade Entries'!$G85="Political",'Parade Entries'!W85,0)</f>
        <v>0</v>
      </c>
      <c r="U84" s="271">
        <f>IF('Parade Entries'!$G85="Political",'Parade Entries'!X85,0)</f>
        <v>0</v>
      </c>
      <c r="V84" s="271">
        <f>IF('Parade Entries'!$G85="Political",'Parade Entries'!V85,0)</f>
        <v>0</v>
      </c>
      <c r="W84" s="272">
        <f>IF('Parade Entries'!$G85="Political",'Parade Entries'!Y85,0)</f>
        <v>0</v>
      </c>
      <c r="X84" s="271">
        <f>IF('Parade Entries'!$G85="Political",'Parade Entries'!Z85,0)</f>
        <v>0</v>
      </c>
      <c r="Y84" s="272">
        <f>IF('Parade Entries'!$G85="Political",'Parade Entries'!AA85,0)</f>
        <v>0</v>
      </c>
      <c r="Z84" s="271">
        <f>IF('Parade Entries'!$G85="Political",'Parade Entries'!AB85,0)</f>
        <v>0</v>
      </c>
      <c r="AA84" s="272">
        <f>IF('Parade Entries'!$G85="Political",'Parade Entries'!AC85,0)</f>
        <v>0</v>
      </c>
      <c r="AB84" s="156">
        <f>IF('Parade Entries'!$G85="Political",'Parade Entries'!AD85,0)</f>
        <v>0</v>
      </c>
      <c r="AC84" s="156">
        <f>IF('Parade Entries'!$G85="Political",'Parade Entries'!AE85,0)</f>
        <v>0</v>
      </c>
      <c r="AD84" s="156">
        <f>IF('Parade Entries'!$G85="Political",'Parade Entries'!AF85,0)</f>
        <v>0</v>
      </c>
    </row>
    <row r="85" spans="2:30" ht="18" x14ac:dyDescent="0.25">
      <c r="B85" s="156">
        <f>IF('Parade Entries'!$G86="Political",'Parade Entries'!B86,0)</f>
        <v>0</v>
      </c>
      <c r="C85" s="233">
        <f>IF('Parade Entries'!$G86="Political",'Parade Entries'!E86,0)</f>
        <v>0</v>
      </c>
      <c r="D85" s="269">
        <f>IF('Parade Entries'!$G86="Political",'Parade Entries'!F86,0)</f>
        <v>0</v>
      </c>
      <c r="E85" s="156">
        <f>IF('Parade Entries'!$G86="Political",'Parade Entries'!G86,0)</f>
        <v>0</v>
      </c>
      <c r="F85" s="156">
        <f>IF('Parade Entries'!$G86="Political",'Parade Entries'!H86,0)</f>
        <v>0</v>
      </c>
      <c r="G85" s="156">
        <f>IF('Parade Entries'!$G86="Political",'Parade Entries'!I86,0)</f>
        <v>0</v>
      </c>
      <c r="H85" s="156">
        <f>IF('Parade Entries'!$G86="Political",'Parade Entries'!J86,0)</f>
        <v>0</v>
      </c>
      <c r="I85" s="268">
        <f>IF('Parade Entries'!$G86="Political",'Parade Entries'!K86,0)</f>
        <v>0</v>
      </c>
      <c r="J85" s="156">
        <f>IF('Parade Entries'!$G86="Political",'Parade Entries'!L86,0)</f>
        <v>0</v>
      </c>
      <c r="K85" s="156">
        <f>IF('Parade Entries'!$G86="Political",'Parade Entries'!M86,0)</f>
        <v>0</v>
      </c>
      <c r="L85" s="156">
        <f>IF('Parade Entries'!$G86="Political",'Parade Entries'!N86,0)</f>
        <v>0</v>
      </c>
      <c r="M85" s="156">
        <f>IF('Parade Entries'!$G86="Political",'Parade Entries'!O86,0)</f>
        <v>0</v>
      </c>
      <c r="N85" s="156">
        <f>IF('Parade Entries'!$G86="Political",'Parade Entries'!P86,0)</f>
        <v>0</v>
      </c>
      <c r="O85" s="156">
        <f>IF('Parade Entries'!$G86="Political",'Parade Entries'!Q86,0)</f>
        <v>0</v>
      </c>
      <c r="P85" s="156">
        <f>IF('Parade Entries'!$G86="Political",'Parade Entries'!R86,0)</f>
        <v>0</v>
      </c>
      <c r="Q85" s="156">
        <f>IF('Parade Entries'!$G86="Political",'Parade Entries'!S86,0)</f>
        <v>0</v>
      </c>
      <c r="R85" s="156">
        <f>IF('Parade Entries'!$G86="Political",'Parade Entries'!T86,0)</f>
        <v>0</v>
      </c>
      <c r="S85" s="271">
        <f>IF('Parade Entries'!$G86="Political",'Parade Entries'!U86,0)</f>
        <v>0</v>
      </c>
      <c r="T85" s="271">
        <f>IF('Parade Entries'!$G86="Political",'Parade Entries'!W86,0)</f>
        <v>0</v>
      </c>
      <c r="U85" s="271">
        <f>IF('Parade Entries'!$G86="Political",'Parade Entries'!X86,0)</f>
        <v>0</v>
      </c>
      <c r="V85" s="271">
        <f>IF('Parade Entries'!$G86="Political",'Parade Entries'!V86,0)</f>
        <v>0</v>
      </c>
      <c r="W85" s="272">
        <f>IF('Parade Entries'!$G86="Political",'Parade Entries'!Y86,0)</f>
        <v>0</v>
      </c>
      <c r="X85" s="271">
        <f>IF('Parade Entries'!$G86="Political",'Parade Entries'!Z86,0)</f>
        <v>0</v>
      </c>
      <c r="Y85" s="272">
        <f>IF('Parade Entries'!$G86="Political",'Parade Entries'!AA86,0)</f>
        <v>0</v>
      </c>
      <c r="Z85" s="271">
        <f>IF('Parade Entries'!$G86="Political",'Parade Entries'!AB86,0)</f>
        <v>0</v>
      </c>
      <c r="AA85" s="272">
        <f>IF('Parade Entries'!$G86="Political",'Parade Entries'!AC86,0)</f>
        <v>0</v>
      </c>
      <c r="AB85" s="156">
        <f>IF('Parade Entries'!$G86="Political",'Parade Entries'!AD86,0)</f>
        <v>0</v>
      </c>
      <c r="AC85" s="156">
        <f>IF('Parade Entries'!$G86="Political",'Parade Entries'!AE86,0)</f>
        <v>0</v>
      </c>
      <c r="AD85" s="156">
        <f>IF('Parade Entries'!$G86="Political",'Parade Entries'!AF86,0)</f>
        <v>0</v>
      </c>
    </row>
    <row r="86" spans="2:30" ht="18" x14ac:dyDescent="0.25">
      <c r="B86" s="156">
        <f>IF('Parade Entries'!$G87="Political",'Parade Entries'!B87,0)</f>
        <v>0</v>
      </c>
      <c r="C86" s="233">
        <f>IF('Parade Entries'!$G87="Political",'Parade Entries'!E87,0)</f>
        <v>0</v>
      </c>
      <c r="D86" s="269">
        <f>IF('Parade Entries'!$G87="Political",'Parade Entries'!F87,0)</f>
        <v>0</v>
      </c>
      <c r="E86" s="156">
        <f>IF('Parade Entries'!$G87="Political",'Parade Entries'!G87,0)</f>
        <v>0</v>
      </c>
      <c r="F86" s="156">
        <f>IF('Parade Entries'!$G87="Political",'Parade Entries'!H87,0)</f>
        <v>0</v>
      </c>
      <c r="G86" s="156">
        <f>IF('Parade Entries'!$G87="Political",'Parade Entries'!I87,0)</f>
        <v>0</v>
      </c>
      <c r="H86" s="156">
        <f>IF('Parade Entries'!$G87="Political",'Parade Entries'!J87,0)</f>
        <v>0</v>
      </c>
      <c r="I86" s="268">
        <f>IF('Parade Entries'!$G87="Political",'Parade Entries'!K87,0)</f>
        <v>0</v>
      </c>
      <c r="J86" s="156">
        <f>IF('Parade Entries'!$G87="Political",'Parade Entries'!L87,0)</f>
        <v>0</v>
      </c>
      <c r="K86" s="156">
        <f>IF('Parade Entries'!$G87="Political",'Parade Entries'!M87,0)</f>
        <v>0</v>
      </c>
      <c r="L86" s="156">
        <f>IF('Parade Entries'!$G87="Political",'Parade Entries'!N87,0)</f>
        <v>0</v>
      </c>
      <c r="M86" s="156">
        <f>IF('Parade Entries'!$G87="Political",'Parade Entries'!O87,0)</f>
        <v>0</v>
      </c>
      <c r="N86" s="156">
        <f>IF('Parade Entries'!$G87="Political",'Parade Entries'!P87,0)</f>
        <v>0</v>
      </c>
      <c r="O86" s="156">
        <f>IF('Parade Entries'!$G87="Political",'Parade Entries'!Q87,0)</f>
        <v>0</v>
      </c>
      <c r="P86" s="156">
        <f>IF('Parade Entries'!$G87="Political",'Parade Entries'!R87,0)</f>
        <v>0</v>
      </c>
      <c r="Q86" s="156">
        <f>IF('Parade Entries'!$G87="Political",'Parade Entries'!S87,0)</f>
        <v>0</v>
      </c>
      <c r="R86" s="156">
        <f>IF('Parade Entries'!$G87="Political",'Parade Entries'!T87,0)</f>
        <v>0</v>
      </c>
      <c r="S86" s="271">
        <f>IF('Parade Entries'!$G87="Political",'Parade Entries'!U87,0)</f>
        <v>0</v>
      </c>
      <c r="T86" s="271">
        <f>IF('Parade Entries'!$G87="Political",'Parade Entries'!W87,0)</f>
        <v>0</v>
      </c>
      <c r="U86" s="271">
        <f>IF('Parade Entries'!$G87="Political",'Parade Entries'!X87,0)</f>
        <v>0</v>
      </c>
      <c r="V86" s="271">
        <f>IF('Parade Entries'!$G87="Political",'Parade Entries'!V87,0)</f>
        <v>0</v>
      </c>
      <c r="W86" s="272">
        <f>IF('Parade Entries'!$G87="Political",'Parade Entries'!Y87,0)</f>
        <v>0</v>
      </c>
      <c r="X86" s="271">
        <f>IF('Parade Entries'!$G87="Political",'Parade Entries'!Z87,0)</f>
        <v>0</v>
      </c>
      <c r="Y86" s="272">
        <f>IF('Parade Entries'!$G87="Political",'Parade Entries'!AA87,0)</f>
        <v>0</v>
      </c>
      <c r="Z86" s="271">
        <f>IF('Parade Entries'!$G87="Political",'Parade Entries'!AB87,0)</f>
        <v>0</v>
      </c>
      <c r="AA86" s="272">
        <f>IF('Parade Entries'!$G87="Political",'Parade Entries'!AC87,0)</f>
        <v>0</v>
      </c>
      <c r="AB86" s="156">
        <f>IF('Parade Entries'!$G87="Political",'Parade Entries'!AD87,0)</f>
        <v>0</v>
      </c>
      <c r="AC86" s="156">
        <f>IF('Parade Entries'!$G87="Political",'Parade Entries'!AE87,0)</f>
        <v>0</v>
      </c>
      <c r="AD86" s="156">
        <f>IF('Parade Entries'!$G87="Political",'Parade Entries'!AF87,0)</f>
        <v>0</v>
      </c>
    </row>
    <row r="87" spans="2:30" ht="18" x14ac:dyDescent="0.25">
      <c r="B87" s="156">
        <f>IF('Parade Entries'!$G88="Political",'Parade Entries'!B88,0)</f>
        <v>0</v>
      </c>
      <c r="C87" s="233">
        <f>IF('Parade Entries'!$G88="Political",'Parade Entries'!E88,0)</f>
        <v>0</v>
      </c>
      <c r="D87" s="269">
        <f>IF('Parade Entries'!$G88="Political",'Parade Entries'!F88,0)</f>
        <v>0</v>
      </c>
      <c r="E87" s="156">
        <f>IF('Parade Entries'!$G88="Political",'Parade Entries'!G88,0)</f>
        <v>0</v>
      </c>
      <c r="F87" s="156">
        <f>IF('Parade Entries'!$G88="Political",'Parade Entries'!H88,0)</f>
        <v>0</v>
      </c>
      <c r="G87" s="156">
        <f>IF('Parade Entries'!$G88="Political",'Parade Entries'!I88,0)</f>
        <v>0</v>
      </c>
      <c r="H87" s="156">
        <f>IF('Parade Entries'!$G88="Political",'Parade Entries'!J88,0)</f>
        <v>0</v>
      </c>
      <c r="I87" s="268">
        <f>IF('Parade Entries'!$G88="Political",'Parade Entries'!K88,0)</f>
        <v>0</v>
      </c>
      <c r="J87" s="156">
        <f>IF('Parade Entries'!$G88="Political",'Parade Entries'!L88,0)</f>
        <v>0</v>
      </c>
      <c r="K87" s="156">
        <f>IF('Parade Entries'!$G88="Political",'Parade Entries'!M88,0)</f>
        <v>0</v>
      </c>
      <c r="L87" s="156">
        <f>IF('Parade Entries'!$G88="Political",'Parade Entries'!N88,0)</f>
        <v>0</v>
      </c>
      <c r="M87" s="156">
        <f>IF('Parade Entries'!$G88="Political",'Parade Entries'!O88,0)</f>
        <v>0</v>
      </c>
      <c r="N87" s="156">
        <f>IF('Parade Entries'!$G88="Political",'Parade Entries'!P88,0)</f>
        <v>0</v>
      </c>
      <c r="O87" s="156">
        <f>IF('Parade Entries'!$G88="Political",'Parade Entries'!Q88,0)</f>
        <v>0</v>
      </c>
      <c r="P87" s="156">
        <f>IF('Parade Entries'!$G88="Political",'Parade Entries'!R88,0)</f>
        <v>0</v>
      </c>
      <c r="Q87" s="156">
        <f>IF('Parade Entries'!$G88="Political",'Parade Entries'!S88,0)</f>
        <v>0</v>
      </c>
      <c r="R87" s="156">
        <f>IF('Parade Entries'!$G88="Political",'Parade Entries'!T88,0)</f>
        <v>0</v>
      </c>
      <c r="S87" s="271">
        <f>IF('Parade Entries'!$G88="Political",'Parade Entries'!U88,0)</f>
        <v>0</v>
      </c>
      <c r="T87" s="271">
        <f>IF('Parade Entries'!$G88="Political",'Parade Entries'!W88,0)</f>
        <v>0</v>
      </c>
      <c r="U87" s="271">
        <f>IF('Parade Entries'!$G88="Political",'Parade Entries'!X88,0)</f>
        <v>0</v>
      </c>
      <c r="V87" s="271">
        <f>IF('Parade Entries'!$G88="Political",'Parade Entries'!V88,0)</f>
        <v>0</v>
      </c>
      <c r="W87" s="272">
        <f>IF('Parade Entries'!$G88="Political",'Parade Entries'!Y88,0)</f>
        <v>0</v>
      </c>
      <c r="X87" s="271">
        <f>IF('Parade Entries'!$G88="Political",'Parade Entries'!Z88,0)</f>
        <v>0</v>
      </c>
      <c r="Y87" s="272">
        <f>IF('Parade Entries'!$G88="Political",'Parade Entries'!AA88,0)</f>
        <v>0</v>
      </c>
      <c r="Z87" s="271">
        <f>IF('Parade Entries'!$G88="Political",'Parade Entries'!AB88,0)</f>
        <v>0</v>
      </c>
      <c r="AA87" s="272">
        <f>IF('Parade Entries'!$G88="Political",'Parade Entries'!AC88,0)</f>
        <v>0</v>
      </c>
      <c r="AB87" s="156">
        <f>IF('Parade Entries'!$G88="Political",'Parade Entries'!AD88,0)</f>
        <v>0</v>
      </c>
      <c r="AC87" s="156">
        <f>IF('Parade Entries'!$G88="Political",'Parade Entries'!AE88,0)</f>
        <v>0</v>
      </c>
      <c r="AD87" s="156">
        <f>IF('Parade Entries'!$G88="Political",'Parade Entries'!AF88,0)</f>
        <v>0</v>
      </c>
    </row>
    <row r="88" spans="2:30" ht="18" x14ac:dyDescent="0.25">
      <c r="B88" s="156">
        <f>IF('Parade Entries'!$G89="Political",'Parade Entries'!B89,0)</f>
        <v>0</v>
      </c>
      <c r="C88" s="233">
        <f>IF('Parade Entries'!$G89="Political",'Parade Entries'!E89,0)</f>
        <v>0</v>
      </c>
      <c r="D88" s="269">
        <f>IF('Parade Entries'!$G89="Political",'Parade Entries'!F89,0)</f>
        <v>0</v>
      </c>
      <c r="E88" s="156">
        <f>IF('Parade Entries'!$G89="Political",'Parade Entries'!G89,0)</f>
        <v>0</v>
      </c>
      <c r="F88" s="156">
        <f>IF('Parade Entries'!$G89="Political",'Parade Entries'!H89,0)</f>
        <v>0</v>
      </c>
      <c r="G88" s="156">
        <f>IF('Parade Entries'!$G89="Political",'Parade Entries'!I89,0)</f>
        <v>0</v>
      </c>
      <c r="H88" s="156">
        <f>IF('Parade Entries'!$G89="Political",'Parade Entries'!J89,0)</f>
        <v>0</v>
      </c>
      <c r="I88" s="268">
        <f>IF('Parade Entries'!$G89="Political",'Parade Entries'!K89,0)</f>
        <v>0</v>
      </c>
      <c r="J88" s="156">
        <f>IF('Parade Entries'!$G89="Political",'Parade Entries'!L89,0)</f>
        <v>0</v>
      </c>
      <c r="K88" s="156">
        <f>IF('Parade Entries'!$G89="Political",'Parade Entries'!M89,0)</f>
        <v>0</v>
      </c>
      <c r="L88" s="156">
        <f>IF('Parade Entries'!$G89="Political",'Parade Entries'!N89,0)</f>
        <v>0</v>
      </c>
      <c r="M88" s="156">
        <f>IF('Parade Entries'!$G89="Political",'Parade Entries'!O89,0)</f>
        <v>0</v>
      </c>
      <c r="N88" s="156">
        <f>IF('Parade Entries'!$G89="Political",'Parade Entries'!P89,0)</f>
        <v>0</v>
      </c>
      <c r="O88" s="156">
        <f>IF('Parade Entries'!$G89="Political",'Parade Entries'!Q89,0)</f>
        <v>0</v>
      </c>
      <c r="P88" s="156">
        <f>IF('Parade Entries'!$G89="Political",'Parade Entries'!R89,0)</f>
        <v>0</v>
      </c>
      <c r="Q88" s="156">
        <f>IF('Parade Entries'!$G89="Political",'Parade Entries'!S89,0)</f>
        <v>0</v>
      </c>
      <c r="R88" s="156">
        <f>IF('Parade Entries'!$G89="Political",'Parade Entries'!T89,0)</f>
        <v>0</v>
      </c>
      <c r="S88" s="271">
        <f>IF('Parade Entries'!$G89="Political",'Parade Entries'!U89,0)</f>
        <v>0</v>
      </c>
      <c r="T88" s="271">
        <f>IF('Parade Entries'!$G89="Political",'Parade Entries'!W89,0)</f>
        <v>0</v>
      </c>
      <c r="U88" s="271">
        <f>IF('Parade Entries'!$G89="Political",'Parade Entries'!X89,0)</f>
        <v>0</v>
      </c>
      <c r="V88" s="271">
        <f>IF('Parade Entries'!$G89="Political",'Parade Entries'!V89,0)</f>
        <v>0</v>
      </c>
      <c r="W88" s="272">
        <f>IF('Parade Entries'!$G89="Political",'Parade Entries'!Y89,0)</f>
        <v>0</v>
      </c>
      <c r="X88" s="271">
        <f>IF('Parade Entries'!$G89="Political",'Parade Entries'!Z89,0)</f>
        <v>0</v>
      </c>
      <c r="Y88" s="272">
        <f>IF('Parade Entries'!$G89="Political",'Parade Entries'!AA89,0)</f>
        <v>0</v>
      </c>
      <c r="Z88" s="271">
        <f>IF('Parade Entries'!$G89="Political",'Parade Entries'!AB89,0)</f>
        <v>0</v>
      </c>
      <c r="AA88" s="272">
        <f>IF('Parade Entries'!$G89="Political",'Parade Entries'!AC89,0)</f>
        <v>0</v>
      </c>
      <c r="AB88" s="156">
        <f>IF('Parade Entries'!$G89="Political",'Parade Entries'!AD89,0)</f>
        <v>0</v>
      </c>
      <c r="AC88" s="156">
        <f>IF('Parade Entries'!$G89="Political",'Parade Entries'!AE89,0)</f>
        <v>0</v>
      </c>
      <c r="AD88" s="156">
        <f>IF('Parade Entries'!$G89="Political",'Parade Entries'!AF89,0)</f>
        <v>0</v>
      </c>
    </row>
    <row r="89" spans="2:30" ht="18" x14ac:dyDescent="0.25">
      <c r="B89" s="156">
        <f>IF('Parade Entries'!$G90="Political",'Parade Entries'!B90,0)</f>
        <v>0</v>
      </c>
      <c r="C89" s="233">
        <f>IF('Parade Entries'!$G90="Political",'Parade Entries'!E90,0)</f>
        <v>0</v>
      </c>
      <c r="D89" s="269">
        <f>IF('Parade Entries'!$G90="Political",'Parade Entries'!F90,0)</f>
        <v>0</v>
      </c>
      <c r="E89" s="156">
        <f>IF('Parade Entries'!$G90="Political",'Parade Entries'!G90,0)</f>
        <v>0</v>
      </c>
      <c r="F89" s="156">
        <f>IF('Parade Entries'!$G90="Political",'Parade Entries'!H90,0)</f>
        <v>0</v>
      </c>
      <c r="G89" s="156">
        <f>IF('Parade Entries'!$G90="Political",'Parade Entries'!I90,0)</f>
        <v>0</v>
      </c>
      <c r="H89" s="156">
        <f>IF('Parade Entries'!$G90="Political",'Parade Entries'!J90,0)</f>
        <v>0</v>
      </c>
      <c r="I89" s="268">
        <f>IF('Parade Entries'!$G90="Political",'Parade Entries'!K90,0)</f>
        <v>0</v>
      </c>
      <c r="J89" s="156">
        <f>IF('Parade Entries'!$G90="Political",'Parade Entries'!L90,0)</f>
        <v>0</v>
      </c>
      <c r="K89" s="156">
        <f>IF('Parade Entries'!$G90="Political",'Parade Entries'!M90,0)</f>
        <v>0</v>
      </c>
      <c r="L89" s="156">
        <f>IF('Parade Entries'!$G90="Political",'Parade Entries'!N90,0)</f>
        <v>0</v>
      </c>
      <c r="M89" s="156">
        <f>IF('Parade Entries'!$G90="Political",'Parade Entries'!O90,0)</f>
        <v>0</v>
      </c>
      <c r="N89" s="156">
        <f>IF('Parade Entries'!$G90="Political",'Parade Entries'!P90,0)</f>
        <v>0</v>
      </c>
      <c r="O89" s="156">
        <f>IF('Parade Entries'!$G90="Political",'Parade Entries'!Q90,0)</f>
        <v>0</v>
      </c>
      <c r="P89" s="156">
        <f>IF('Parade Entries'!$G90="Political",'Parade Entries'!R90,0)</f>
        <v>0</v>
      </c>
      <c r="Q89" s="156">
        <f>IF('Parade Entries'!$G90="Political",'Parade Entries'!S90,0)</f>
        <v>0</v>
      </c>
      <c r="R89" s="156">
        <f>IF('Parade Entries'!$G90="Political",'Parade Entries'!T90,0)</f>
        <v>0</v>
      </c>
      <c r="S89" s="271">
        <f>IF('Parade Entries'!$G90="Political",'Parade Entries'!U90,0)</f>
        <v>0</v>
      </c>
      <c r="T89" s="271">
        <f>IF('Parade Entries'!$G90="Political",'Parade Entries'!W90,0)</f>
        <v>0</v>
      </c>
      <c r="U89" s="271">
        <f>IF('Parade Entries'!$G90="Political",'Parade Entries'!X90,0)</f>
        <v>0</v>
      </c>
      <c r="V89" s="271">
        <f>IF('Parade Entries'!$G90="Political",'Parade Entries'!V90,0)</f>
        <v>0</v>
      </c>
      <c r="W89" s="272">
        <f>IF('Parade Entries'!$G90="Political",'Parade Entries'!Y90,0)</f>
        <v>0</v>
      </c>
      <c r="X89" s="271">
        <f>IF('Parade Entries'!$G90="Political",'Parade Entries'!Z90,0)</f>
        <v>0</v>
      </c>
      <c r="Y89" s="272">
        <f>IF('Parade Entries'!$G90="Political",'Parade Entries'!AA90,0)</f>
        <v>0</v>
      </c>
      <c r="Z89" s="271">
        <f>IF('Parade Entries'!$G90="Political",'Parade Entries'!AB90,0)</f>
        <v>0</v>
      </c>
      <c r="AA89" s="272">
        <f>IF('Parade Entries'!$G90="Political",'Parade Entries'!AC90,0)</f>
        <v>0</v>
      </c>
      <c r="AB89" s="156">
        <f>IF('Parade Entries'!$G90="Political",'Parade Entries'!AD90,0)</f>
        <v>0</v>
      </c>
      <c r="AC89" s="156">
        <f>IF('Parade Entries'!$G90="Political",'Parade Entries'!AE90,0)</f>
        <v>0</v>
      </c>
      <c r="AD89" s="156">
        <f>IF('Parade Entries'!$G90="Political",'Parade Entries'!AF90,0)</f>
        <v>0</v>
      </c>
    </row>
    <row r="90" spans="2:30" ht="18" x14ac:dyDescent="0.25">
      <c r="B90" s="156">
        <f>IF('Parade Entries'!$G91="Political",'Parade Entries'!B91,0)</f>
        <v>0</v>
      </c>
      <c r="C90" s="233">
        <f>IF('Parade Entries'!$G91="Political",'Parade Entries'!E91,0)</f>
        <v>0</v>
      </c>
      <c r="D90" s="269">
        <f>IF('Parade Entries'!$G91="Political",'Parade Entries'!F91,0)</f>
        <v>0</v>
      </c>
      <c r="E90" s="156">
        <f>IF('Parade Entries'!$G91="Political",'Parade Entries'!G91,0)</f>
        <v>0</v>
      </c>
      <c r="F90" s="156">
        <f>IF('Parade Entries'!$G91="Political",'Parade Entries'!H91,0)</f>
        <v>0</v>
      </c>
      <c r="G90" s="156">
        <f>IF('Parade Entries'!$G91="Political",'Parade Entries'!I91,0)</f>
        <v>0</v>
      </c>
      <c r="H90" s="156">
        <f>IF('Parade Entries'!$G91="Political",'Parade Entries'!J91,0)</f>
        <v>0</v>
      </c>
      <c r="I90" s="268">
        <f>IF('Parade Entries'!$G91="Political",'Parade Entries'!K91,0)</f>
        <v>0</v>
      </c>
      <c r="J90" s="156">
        <f>IF('Parade Entries'!$G91="Political",'Parade Entries'!L91,0)</f>
        <v>0</v>
      </c>
      <c r="K90" s="156">
        <f>IF('Parade Entries'!$G91="Political",'Parade Entries'!M91,0)</f>
        <v>0</v>
      </c>
      <c r="L90" s="156">
        <f>IF('Parade Entries'!$G91="Political",'Parade Entries'!N91,0)</f>
        <v>0</v>
      </c>
      <c r="M90" s="156">
        <f>IF('Parade Entries'!$G91="Political",'Parade Entries'!O91,0)</f>
        <v>0</v>
      </c>
      <c r="N90" s="156">
        <f>IF('Parade Entries'!$G91="Political",'Parade Entries'!P91,0)</f>
        <v>0</v>
      </c>
      <c r="O90" s="156">
        <f>IF('Parade Entries'!$G91="Political",'Parade Entries'!Q91,0)</f>
        <v>0</v>
      </c>
      <c r="P90" s="156">
        <f>IF('Parade Entries'!$G91="Political",'Parade Entries'!R91,0)</f>
        <v>0</v>
      </c>
      <c r="Q90" s="156">
        <f>IF('Parade Entries'!$G91="Political",'Parade Entries'!S91,0)</f>
        <v>0</v>
      </c>
      <c r="R90" s="156">
        <f>IF('Parade Entries'!$G91="Political",'Parade Entries'!T91,0)</f>
        <v>0</v>
      </c>
      <c r="S90" s="271">
        <f>IF('Parade Entries'!$G91="Political",'Parade Entries'!U91,0)</f>
        <v>0</v>
      </c>
      <c r="T90" s="271">
        <f>IF('Parade Entries'!$G91="Political",'Parade Entries'!W91,0)</f>
        <v>0</v>
      </c>
      <c r="U90" s="271">
        <f>IF('Parade Entries'!$G91="Political",'Parade Entries'!X91,0)</f>
        <v>0</v>
      </c>
      <c r="V90" s="271">
        <f>IF('Parade Entries'!$G91="Political",'Parade Entries'!V91,0)</f>
        <v>0</v>
      </c>
      <c r="W90" s="272">
        <f>IF('Parade Entries'!$G91="Political",'Parade Entries'!Y91,0)</f>
        <v>0</v>
      </c>
      <c r="X90" s="271">
        <f>IF('Parade Entries'!$G91="Political",'Parade Entries'!Z91,0)</f>
        <v>0</v>
      </c>
      <c r="Y90" s="272">
        <f>IF('Parade Entries'!$G91="Political",'Parade Entries'!AA91,0)</f>
        <v>0</v>
      </c>
      <c r="Z90" s="271">
        <f>IF('Parade Entries'!$G91="Political",'Parade Entries'!AB91,0)</f>
        <v>0</v>
      </c>
      <c r="AA90" s="272">
        <f>IF('Parade Entries'!$G91="Political",'Parade Entries'!AC91,0)</f>
        <v>0</v>
      </c>
      <c r="AB90" s="156">
        <f>IF('Parade Entries'!$G91="Political",'Parade Entries'!AD91,0)</f>
        <v>0</v>
      </c>
      <c r="AC90" s="156">
        <f>IF('Parade Entries'!$G91="Political",'Parade Entries'!AE91,0)</f>
        <v>0</v>
      </c>
      <c r="AD90" s="156">
        <f>IF('Parade Entries'!$G91="Political",'Parade Entries'!AF91,0)</f>
        <v>0</v>
      </c>
    </row>
    <row r="91" spans="2:30" ht="18" x14ac:dyDescent="0.25">
      <c r="B91" s="156">
        <f>IF('Parade Entries'!$G92="Political",'Parade Entries'!B92,0)</f>
        <v>0</v>
      </c>
      <c r="C91" s="233">
        <f>IF('Parade Entries'!$G92="Political",'Parade Entries'!E92,0)</f>
        <v>0</v>
      </c>
      <c r="D91" s="269">
        <f>IF('Parade Entries'!$G92="Political",'Parade Entries'!F92,0)</f>
        <v>0</v>
      </c>
      <c r="E91" s="156">
        <f>IF('Parade Entries'!$G92="Political",'Parade Entries'!G92,0)</f>
        <v>0</v>
      </c>
      <c r="F91" s="156">
        <f>IF('Parade Entries'!$G92="Political",'Parade Entries'!H92,0)</f>
        <v>0</v>
      </c>
      <c r="G91" s="156">
        <f>IF('Parade Entries'!$G92="Political",'Parade Entries'!I92,0)</f>
        <v>0</v>
      </c>
      <c r="H91" s="156">
        <f>IF('Parade Entries'!$G92="Political",'Parade Entries'!J92,0)</f>
        <v>0</v>
      </c>
      <c r="I91" s="268">
        <f>IF('Parade Entries'!$G92="Political",'Parade Entries'!K92,0)</f>
        <v>0</v>
      </c>
      <c r="J91" s="156">
        <f>IF('Parade Entries'!$G92="Political",'Parade Entries'!L92,0)</f>
        <v>0</v>
      </c>
      <c r="K91" s="156">
        <f>IF('Parade Entries'!$G92="Political",'Parade Entries'!M92,0)</f>
        <v>0</v>
      </c>
      <c r="L91" s="156">
        <f>IF('Parade Entries'!$G92="Political",'Parade Entries'!N92,0)</f>
        <v>0</v>
      </c>
      <c r="M91" s="156">
        <f>IF('Parade Entries'!$G92="Political",'Parade Entries'!O92,0)</f>
        <v>0</v>
      </c>
      <c r="N91" s="156">
        <f>IF('Parade Entries'!$G92="Political",'Parade Entries'!P92,0)</f>
        <v>0</v>
      </c>
      <c r="O91" s="156">
        <f>IF('Parade Entries'!$G92="Political",'Parade Entries'!Q92,0)</f>
        <v>0</v>
      </c>
      <c r="P91" s="156">
        <f>IF('Parade Entries'!$G92="Political",'Parade Entries'!R92,0)</f>
        <v>0</v>
      </c>
      <c r="Q91" s="156">
        <f>IF('Parade Entries'!$G92="Political",'Parade Entries'!S92,0)</f>
        <v>0</v>
      </c>
      <c r="R91" s="156">
        <f>IF('Parade Entries'!$G92="Political",'Parade Entries'!T92,0)</f>
        <v>0</v>
      </c>
      <c r="S91" s="271">
        <f>IF('Parade Entries'!$G92="Political",'Parade Entries'!U92,0)</f>
        <v>0</v>
      </c>
      <c r="T91" s="271">
        <f>IF('Parade Entries'!$G92="Political",'Parade Entries'!W92,0)</f>
        <v>0</v>
      </c>
      <c r="U91" s="271">
        <f>IF('Parade Entries'!$G92="Political",'Parade Entries'!X92,0)</f>
        <v>0</v>
      </c>
      <c r="V91" s="271">
        <f>IF('Parade Entries'!$G92="Political",'Parade Entries'!V92,0)</f>
        <v>0</v>
      </c>
      <c r="W91" s="272">
        <f>IF('Parade Entries'!$G92="Political",'Parade Entries'!Y92,0)</f>
        <v>0</v>
      </c>
      <c r="X91" s="271">
        <f>IF('Parade Entries'!$G92="Political",'Parade Entries'!Z92,0)</f>
        <v>0</v>
      </c>
      <c r="Y91" s="272">
        <f>IF('Parade Entries'!$G92="Political",'Parade Entries'!AA92,0)</f>
        <v>0</v>
      </c>
      <c r="Z91" s="271">
        <f>IF('Parade Entries'!$G92="Political",'Parade Entries'!AB92,0)</f>
        <v>0</v>
      </c>
      <c r="AA91" s="272">
        <f>IF('Parade Entries'!$G92="Political",'Parade Entries'!AC92,0)</f>
        <v>0</v>
      </c>
      <c r="AB91" s="156">
        <f>IF('Parade Entries'!$G92="Political",'Parade Entries'!AD92,0)</f>
        <v>0</v>
      </c>
      <c r="AC91" s="156">
        <f>IF('Parade Entries'!$G92="Political",'Parade Entries'!AE92,0)</f>
        <v>0</v>
      </c>
      <c r="AD91" s="156">
        <f>IF('Parade Entries'!$G92="Political",'Parade Entries'!AF92,0)</f>
        <v>0</v>
      </c>
    </row>
    <row r="92" spans="2:30" ht="18" x14ac:dyDescent="0.25">
      <c r="B92" s="156">
        <f>IF('Parade Entries'!$G93="Political",'Parade Entries'!B93,0)</f>
        <v>0</v>
      </c>
      <c r="C92" s="233">
        <f>IF('Parade Entries'!$G93="Political",'Parade Entries'!E93,0)</f>
        <v>0</v>
      </c>
      <c r="D92" s="269">
        <f>IF('Parade Entries'!$G93="Political",'Parade Entries'!F93,0)</f>
        <v>0</v>
      </c>
      <c r="E92" s="156">
        <f>IF('Parade Entries'!$G93="Political",'Parade Entries'!G93,0)</f>
        <v>0</v>
      </c>
      <c r="F92" s="156">
        <f>IF('Parade Entries'!$G93="Political",'Parade Entries'!H93,0)</f>
        <v>0</v>
      </c>
      <c r="G92" s="156">
        <f>IF('Parade Entries'!$G93="Political",'Parade Entries'!I93,0)</f>
        <v>0</v>
      </c>
      <c r="H92" s="156">
        <f>IF('Parade Entries'!$G93="Political",'Parade Entries'!J93,0)</f>
        <v>0</v>
      </c>
      <c r="I92" s="268">
        <f>IF('Parade Entries'!$G93="Political",'Parade Entries'!K93,0)</f>
        <v>0</v>
      </c>
      <c r="J92" s="156">
        <f>IF('Parade Entries'!$G93="Political",'Parade Entries'!L93,0)</f>
        <v>0</v>
      </c>
      <c r="K92" s="156">
        <f>IF('Parade Entries'!$G93="Political",'Parade Entries'!M93,0)</f>
        <v>0</v>
      </c>
      <c r="L92" s="156">
        <f>IF('Parade Entries'!$G93="Political",'Parade Entries'!N93,0)</f>
        <v>0</v>
      </c>
      <c r="M92" s="156">
        <f>IF('Parade Entries'!$G93="Political",'Parade Entries'!O93,0)</f>
        <v>0</v>
      </c>
      <c r="N92" s="156">
        <f>IF('Parade Entries'!$G93="Political",'Parade Entries'!P93,0)</f>
        <v>0</v>
      </c>
      <c r="O92" s="156">
        <f>IF('Parade Entries'!$G93="Political",'Parade Entries'!Q93,0)</f>
        <v>0</v>
      </c>
      <c r="P92" s="156">
        <f>IF('Parade Entries'!$G93="Political",'Parade Entries'!R93,0)</f>
        <v>0</v>
      </c>
      <c r="Q92" s="156">
        <f>IF('Parade Entries'!$G93="Political",'Parade Entries'!S93,0)</f>
        <v>0</v>
      </c>
      <c r="R92" s="156">
        <f>IF('Parade Entries'!$G93="Political",'Parade Entries'!T93,0)</f>
        <v>0</v>
      </c>
      <c r="S92" s="271">
        <f>IF('Parade Entries'!$G93="Political",'Parade Entries'!U93,0)</f>
        <v>0</v>
      </c>
      <c r="T92" s="271">
        <f>IF('Parade Entries'!$G93="Political",'Parade Entries'!W93,0)</f>
        <v>0</v>
      </c>
      <c r="U92" s="271">
        <f>IF('Parade Entries'!$G93="Political",'Parade Entries'!X93,0)</f>
        <v>0</v>
      </c>
      <c r="V92" s="271">
        <f>IF('Parade Entries'!$G93="Political",'Parade Entries'!V93,0)</f>
        <v>0</v>
      </c>
      <c r="W92" s="272">
        <f>IF('Parade Entries'!$G93="Political",'Parade Entries'!Y93,0)</f>
        <v>0</v>
      </c>
      <c r="X92" s="271">
        <f>IF('Parade Entries'!$G93="Political",'Parade Entries'!Z93,0)</f>
        <v>0</v>
      </c>
      <c r="Y92" s="272">
        <f>IF('Parade Entries'!$G93="Political",'Parade Entries'!AA93,0)</f>
        <v>0</v>
      </c>
      <c r="Z92" s="271">
        <f>IF('Parade Entries'!$G93="Political",'Parade Entries'!AB93,0)</f>
        <v>0</v>
      </c>
      <c r="AA92" s="272">
        <f>IF('Parade Entries'!$G93="Political",'Parade Entries'!AC93,0)</f>
        <v>0</v>
      </c>
      <c r="AB92" s="156">
        <f>IF('Parade Entries'!$G93="Political",'Parade Entries'!AD93,0)</f>
        <v>0</v>
      </c>
      <c r="AC92" s="156">
        <f>IF('Parade Entries'!$G93="Political",'Parade Entries'!AE93,0)</f>
        <v>0</v>
      </c>
      <c r="AD92" s="156">
        <f>IF('Parade Entries'!$G93="Political",'Parade Entries'!AF93,0)</f>
        <v>0</v>
      </c>
    </row>
    <row r="93" spans="2:30" ht="18" x14ac:dyDescent="0.25">
      <c r="B93" s="156">
        <f>IF('Parade Entries'!$G94="Political",'Parade Entries'!B94,0)</f>
        <v>0</v>
      </c>
      <c r="C93" s="233">
        <f>IF('Parade Entries'!$G94="Political",'Parade Entries'!E94,0)</f>
        <v>0</v>
      </c>
      <c r="D93" s="269">
        <f>IF('Parade Entries'!$G94="Political",'Parade Entries'!F94,0)</f>
        <v>0</v>
      </c>
      <c r="E93" s="156">
        <f>IF('Parade Entries'!$G94="Political",'Parade Entries'!G94,0)</f>
        <v>0</v>
      </c>
      <c r="F93" s="156">
        <f>IF('Parade Entries'!$G94="Political",'Parade Entries'!H94,0)</f>
        <v>0</v>
      </c>
      <c r="G93" s="156">
        <f>IF('Parade Entries'!$G94="Political",'Parade Entries'!I94,0)</f>
        <v>0</v>
      </c>
      <c r="H93" s="156">
        <f>IF('Parade Entries'!$G94="Political",'Parade Entries'!J94,0)</f>
        <v>0</v>
      </c>
      <c r="I93" s="268">
        <f>IF('Parade Entries'!$G94="Political",'Parade Entries'!K94,0)</f>
        <v>0</v>
      </c>
      <c r="J93" s="156">
        <f>IF('Parade Entries'!$G94="Political",'Parade Entries'!L94,0)</f>
        <v>0</v>
      </c>
      <c r="K93" s="156">
        <f>IF('Parade Entries'!$G94="Political",'Parade Entries'!M94,0)</f>
        <v>0</v>
      </c>
      <c r="L93" s="156">
        <f>IF('Parade Entries'!$G94="Political",'Parade Entries'!N94,0)</f>
        <v>0</v>
      </c>
      <c r="M93" s="156">
        <f>IF('Parade Entries'!$G94="Political",'Parade Entries'!O94,0)</f>
        <v>0</v>
      </c>
      <c r="N93" s="156">
        <f>IF('Parade Entries'!$G94="Political",'Parade Entries'!P94,0)</f>
        <v>0</v>
      </c>
      <c r="O93" s="156">
        <f>IF('Parade Entries'!$G94="Political",'Parade Entries'!Q94,0)</f>
        <v>0</v>
      </c>
      <c r="P93" s="156">
        <f>IF('Parade Entries'!$G94="Political",'Parade Entries'!R94,0)</f>
        <v>0</v>
      </c>
      <c r="Q93" s="156">
        <f>IF('Parade Entries'!$G94="Political",'Parade Entries'!S94,0)</f>
        <v>0</v>
      </c>
      <c r="R93" s="156">
        <f>IF('Parade Entries'!$G94="Political",'Parade Entries'!T94,0)</f>
        <v>0</v>
      </c>
      <c r="S93" s="271">
        <f>IF('Parade Entries'!$G94="Political",'Parade Entries'!U94,0)</f>
        <v>0</v>
      </c>
      <c r="T93" s="271">
        <f>IF('Parade Entries'!$G94="Political",'Parade Entries'!W94,0)</f>
        <v>0</v>
      </c>
      <c r="U93" s="271">
        <f>IF('Parade Entries'!$G94="Political",'Parade Entries'!X94,0)</f>
        <v>0</v>
      </c>
      <c r="V93" s="271">
        <f>IF('Parade Entries'!$G94="Political",'Parade Entries'!V94,0)</f>
        <v>0</v>
      </c>
      <c r="W93" s="272">
        <f>IF('Parade Entries'!$G94="Political",'Parade Entries'!Y94,0)</f>
        <v>0</v>
      </c>
      <c r="X93" s="271">
        <f>IF('Parade Entries'!$G94="Political",'Parade Entries'!Z94,0)</f>
        <v>0</v>
      </c>
      <c r="Y93" s="272">
        <f>IF('Parade Entries'!$G94="Political",'Parade Entries'!AA94,0)</f>
        <v>0</v>
      </c>
      <c r="Z93" s="271">
        <f>IF('Parade Entries'!$G94="Political",'Parade Entries'!AB94,0)</f>
        <v>0</v>
      </c>
      <c r="AA93" s="272">
        <f>IF('Parade Entries'!$G94="Political",'Parade Entries'!AC94,0)</f>
        <v>0</v>
      </c>
      <c r="AB93" s="156">
        <f>IF('Parade Entries'!$G94="Political",'Parade Entries'!AD94,0)</f>
        <v>0</v>
      </c>
      <c r="AC93" s="156">
        <f>IF('Parade Entries'!$G94="Political",'Parade Entries'!AE94,0)</f>
        <v>0</v>
      </c>
      <c r="AD93" s="156">
        <f>IF('Parade Entries'!$G94="Political",'Parade Entries'!AF94,0)</f>
        <v>0</v>
      </c>
    </row>
    <row r="94" spans="2:30" ht="18" x14ac:dyDescent="0.25">
      <c r="B94" s="156">
        <f>IF('Parade Entries'!$G95="Political",'Parade Entries'!B95,0)</f>
        <v>0</v>
      </c>
      <c r="C94" s="233">
        <f>IF('Parade Entries'!$G95="Political",'Parade Entries'!E95,0)</f>
        <v>0</v>
      </c>
      <c r="D94" s="269">
        <f>IF('Parade Entries'!$G95="Political",'Parade Entries'!F95,0)</f>
        <v>0</v>
      </c>
      <c r="E94" s="156">
        <f>IF('Parade Entries'!$G95="Political",'Parade Entries'!G95,0)</f>
        <v>0</v>
      </c>
      <c r="F94" s="156">
        <f>IF('Parade Entries'!$G95="Political",'Parade Entries'!H95,0)</f>
        <v>0</v>
      </c>
      <c r="G94" s="156">
        <f>IF('Parade Entries'!$G95="Political",'Parade Entries'!I95,0)</f>
        <v>0</v>
      </c>
      <c r="H94" s="156">
        <f>IF('Parade Entries'!$G95="Political",'Parade Entries'!J95,0)</f>
        <v>0</v>
      </c>
      <c r="I94" s="268">
        <f>IF('Parade Entries'!$G95="Political",'Parade Entries'!K95,0)</f>
        <v>0</v>
      </c>
      <c r="J94" s="156">
        <f>IF('Parade Entries'!$G95="Political",'Parade Entries'!L95,0)</f>
        <v>0</v>
      </c>
      <c r="K94" s="156">
        <f>IF('Parade Entries'!$G95="Political",'Parade Entries'!M95,0)</f>
        <v>0</v>
      </c>
      <c r="L94" s="156">
        <f>IF('Parade Entries'!$G95="Political",'Parade Entries'!N95,0)</f>
        <v>0</v>
      </c>
      <c r="M94" s="156">
        <f>IF('Parade Entries'!$G95="Political",'Parade Entries'!O95,0)</f>
        <v>0</v>
      </c>
      <c r="N94" s="156">
        <f>IF('Parade Entries'!$G95="Political",'Parade Entries'!P95,0)</f>
        <v>0</v>
      </c>
      <c r="O94" s="156">
        <f>IF('Parade Entries'!$G95="Political",'Parade Entries'!Q95,0)</f>
        <v>0</v>
      </c>
      <c r="P94" s="156">
        <f>IF('Parade Entries'!$G95="Political",'Parade Entries'!R95,0)</f>
        <v>0</v>
      </c>
      <c r="Q94" s="156">
        <f>IF('Parade Entries'!$G95="Political",'Parade Entries'!S95,0)</f>
        <v>0</v>
      </c>
      <c r="R94" s="156">
        <f>IF('Parade Entries'!$G95="Political",'Parade Entries'!T95,0)</f>
        <v>0</v>
      </c>
      <c r="S94" s="271">
        <f>IF('Parade Entries'!$G95="Political",'Parade Entries'!U95,0)</f>
        <v>0</v>
      </c>
      <c r="T94" s="271">
        <f>IF('Parade Entries'!$G95="Political",'Parade Entries'!W95,0)</f>
        <v>0</v>
      </c>
      <c r="U94" s="271">
        <f>IF('Parade Entries'!$G95="Political",'Parade Entries'!X95,0)</f>
        <v>0</v>
      </c>
      <c r="V94" s="271">
        <f>IF('Parade Entries'!$G95="Political",'Parade Entries'!V95,0)</f>
        <v>0</v>
      </c>
      <c r="W94" s="272">
        <f>IF('Parade Entries'!$G95="Political",'Parade Entries'!Y95,0)</f>
        <v>0</v>
      </c>
      <c r="X94" s="271">
        <f>IF('Parade Entries'!$G95="Political",'Parade Entries'!Z95,0)</f>
        <v>0</v>
      </c>
      <c r="Y94" s="272">
        <f>IF('Parade Entries'!$G95="Political",'Parade Entries'!AA95,0)</f>
        <v>0</v>
      </c>
      <c r="Z94" s="271">
        <f>IF('Parade Entries'!$G95="Political",'Parade Entries'!AB95,0)</f>
        <v>0</v>
      </c>
      <c r="AA94" s="272">
        <f>IF('Parade Entries'!$G95="Political",'Parade Entries'!AC95,0)</f>
        <v>0</v>
      </c>
      <c r="AB94" s="156">
        <f>IF('Parade Entries'!$G95="Political",'Parade Entries'!AD95,0)</f>
        <v>0</v>
      </c>
      <c r="AC94" s="156">
        <f>IF('Parade Entries'!$G95="Political",'Parade Entries'!AE95,0)</f>
        <v>0</v>
      </c>
      <c r="AD94" s="156">
        <f>IF('Parade Entries'!$G95="Political",'Parade Entries'!AF95,0)</f>
        <v>0</v>
      </c>
    </row>
    <row r="95" spans="2:30" ht="18" x14ac:dyDescent="0.25">
      <c r="B95" s="156">
        <f>IF('Parade Entries'!$G96="Political",'Parade Entries'!B96,0)</f>
        <v>0</v>
      </c>
      <c r="C95" s="233">
        <f>IF('Parade Entries'!$G96="Political",'Parade Entries'!E96,0)</f>
        <v>0</v>
      </c>
      <c r="D95" s="269">
        <f>IF('Parade Entries'!$G96="Political",'Parade Entries'!F96,0)</f>
        <v>0</v>
      </c>
      <c r="E95" s="156">
        <f>IF('Parade Entries'!$G96="Political",'Parade Entries'!G96,0)</f>
        <v>0</v>
      </c>
      <c r="F95" s="156">
        <f>IF('Parade Entries'!$G96="Political",'Parade Entries'!H96,0)</f>
        <v>0</v>
      </c>
      <c r="G95" s="156">
        <f>IF('Parade Entries'!$G96="Political",'Parade Entries'!I96,0)</f>
        <v>0</v>
      </c>
      <c r="H95" s="156">
        <f>IF('Parade Entries'!$G96="Political",'Parade Entries'!J96,0)</f>
        <v>0</v>
      </c>
      <c r="I95" s="268">
        <f>IF('Parade Entries'!$G96="Political",'Parade Entries'!K96,0)</f>
        <v>0</v>
      </c>
      <c r="J95" s="156">
        <f>IF('Parade Entries'!$G96="Political",'Parade Entries'!L96,0)</f>
        <v>0</v>
      </c>
      <c r="K95" s="156">
        <f>IF('Parade Entries'!$G96="Political",'Parade Entries'!M96,0)</f>
        <v>0</v>
      </c>
      <c r="L95" s="156">
        <f>IF('Parade Entries'!$G96="Political",'Parade Entries'!N96,0)</f>
        <v>0</v>
      </c>
      <c r="M95" s="156">
        <f>IF('Parade Entries'!$G96="Political",'Parade Entries'!O96,0)</f>
        <v>0</v>
      </c>
      <c r="N95" s="156">
        <f>IF('Parade Entries'!$G96="Political",'Parade Entries'!P96,0)</f>
        <v>0</v>
      </c>
      <c r="O95" s="156">
        <f>IF('Parade Entries'!$G96="Political",'Parade Entries'!Q96,0)</f>
        <v>0</v>
      </c>
      <c r="P95" s="156">
        <f>IF('Parade Entries'!$G96="Political",'Parade Entries'!R96,0)</f>
        <v>0</v>
      </c>
      <c r="Q95" s="156">
        <f>IF('Parade Entries'!$G96="Political",'Parade Entries'!S96,0)</f>
        <v>0</v>
      </c>
      <c r="R95" s="156">
        <f>IF('Parade Entries'!$G96="Political",'Parade Entries'!T96,0)</f>
        <v>0</v>
      </c>
      <c r="S95" s="271">
        <f>IF('Parade Entries'!$G96="Political",'Parade Entries'!U96,0)</f>
        <v>0</v>
      </c>
      <c r="T95" s="271">
        <f>IF('Parade Entries'!$G96="Political",'Parade Entries'!W96,0)</f>
        <v>0</v>
      </c>
      <c r="U95" s="271">
        <f>IF('Parade Entries'!$G96="Political",'Parade Entries'!X96,0)</f>
        <v>0</v>
      </c>
      <c r="V95" s="271">
        <f>IF('Parade Entries'!$G96="Political",'Parade Entries'!V96,0)</f>
        <v>0</v>
      </c>
      <c r="W95" s="272">
        <f>IF('Parade Entries'!$G96="Political",'Parade Entries'!Y96,0)</f>
        <v>0</v>
      </c>
      <c r="X95" s="271">
        <f>IF('Parade Entries'!$G96="Political",'Parade Entries'!Z96,0)</f>
        <v>0</v>
      </c>
      <c r="Y95" s="272">
        <f>IF('Parade Entries'!$G96="Political",'Parade Entries'!AA96,0)</f>
        <v>0</v>
      </c>
      <c r="Z95" s="271">
        <f>IF('Parade Entries'!$G96="Political",'Parade Entries'!AB96,0)</f>
        <v>0</v>
      </c>
      <c r="AA95" s="272">
        <f>IF('Parade Entries'!$G96="Political",'Parade Entries'!AC96,0)</f>
        <v>0</v>
      </c>
      <c r="AB95" s="156">
        <f>IF('Parade Entries'!$G96="Political",'Parade Entries'!AD96,0)</f>
        <v>0</v>
      </c>
      <c r="AC95" s="156">
        <f>IF('Parade Entries'!$G96="Political",'Parade Entries'!AE96,0)</f>
        <v>0</v>
      </c>
      <c r="AD95" s="156">
        <f>IF('Parade Entries'!$G96="Political",'Parade Entries'!AF96,0)</f>
        <v>0</v>
      </c>
    </row>
    <row r="96" spans="2:30" ht="18" x14ac:dyDescent="0.25">
      <c r="B96" s="156">
        <f>IF('Parade Entries'!$G97="Political",'Parade Entries'!B97,0)</f>
        <v>0</v>
      </c>
      <c r="C96" s="233">
        <f>IF('Parade Entries'!$G97="Political",'Parade Entries'!E97,0)</f>
        <v>0</v>
      </c>
      <c r="D96" s="269">
        <f>IF('Parade Entries'!$G97="Political",'Parade Entries'!F97,0)</f>
        <v>0</v>
      </c>
      <c r="E96" s="156">
        <f>IF('Parade Entries'!$G97="Political",'Parade Entries'!G97,0)</f>
        <v>0</v>
      </c>
      <c r="F96" s="156">
        <f>IF('Parade Entries'!$G97="Political",'Parade Entries'!H97,0)</f>
        <v>0</v>
      </c>
      <c r="G96" s="156">
        <f>IF('Parade Entries'!$G97="Political",'Parade Entries'!I97,0)</f>
        <v>0</v>
      </c>
      <c r="H96" s="156">
        <f>IF('Parade Entries'!$G97="Political",'Parade Entries'!J97,0)</f>
        <v>0</v>
      </c>
      <c r="I96" s="268">
        <f>IF('Parade Entries'!$G97="Political",'Parade Entries'!K97,0)</f>
        <v>0</v>
      </c>
      <c r="J96" s="156">
        <f>IF('Parade Entries'!$G97="Political",'Parade Entries'!L97,0)</f>
        <v>0</v>
      </c>
      <c r="K96" s="156">
        <f>IF('Parade Entries'!$G97="Political",'Parade Entries'!M97,0)</f>
        <v>0</v>
      </c>
      <c r="L96" s="156">
        <f>IF('Parade Entries'!$G97="Political",'Parade Entries'!N97,0)</f>
        <v>0</v>
      </c>
      <c r="M96" s="156">
        <f>IF('Parade Entries'!$G97="Political",'Parade Entries'!O97,0)</f>
        <v>0</v>
      </c>
      <c r="N96" s="156">
        <f>IF('Parade Entries'!$G97="Political",'Parade Entries'!P97,0)</f>
        <v>0</v>
      </c>
      <c r="O96" s="156">
        <f>IF('Parade Entries'!$G97="Political",'Parade Entries'!Q97,0)</f>
        <v>0</v>
      </c>
      <c r="P96" s="156">
        <f>IF('Parade Entries'!$G97="Political",'Parade Entries'!R97,0)</f>
        <v>0</v>
      </c>
      <c r="Q96" s="156">
        <f>IF('Parade Entries'!$G97="Political",'Parade Entries'!S97,0)</f>
        <v>0</v>
      </c>
      <c r="R96" s="156">
        <f>IF('Parade Entries'!$G97="Political",'Parade Entries'!T97,0)</f>
        <v>0</v>
      </c>
      <c r="S96" s="271">
        <f>IF('Parade Entries'!$G97="Political",'Parade Entries'!U97,0)</f>
        <v>0</v>
      </c>
      <c r="T96" s="271">
        <f>IF('Parade Entries'!$G97="Political",'Parade Entries'!W97,0)</f>
        <v>0</v>
      </c>
      <c r="U96" s="271">
        <f>IF('Parade Entries'!$G97="Political",'Parade Entries'!X97,0)</f>
        <v>0</v>
      </c>
      <c r="V96" s="271">
        <f>IF('Parade Entries'!$G97="Political",'Parade Entries'!V97,0)</f>
        <v>0</v>
      </c>
      <c r="W96" s="272">
        <f>IF('Parade Entries'!$G97="Political",'Parade Entries'!Y97,0)</f>
        <v>0</v>
      </c>
      <c r="X96" s="271">
        <f>IF('Parade Entries'!$G97="Political",'Parade Entries'!Z97,0)</f>
        <v>0</v>
      </c>
      <c r="Y96" s="272">
        <f>IF('Parade Entries'!$G97="Political",'Parade Entries'!AA97,0)</f>
        <v>0</v>
      </c>
      <c r="Z96" s="271">
        <f>IF('Parade Entries'!$G97="Political",'Parade Entries'!AB97,0)</f>
        <v>0</v>
      </c>
      <c r="AA96" s="272">
        <f>IF('Parade Entries'!$G97="Political",'Parade Entries'!AC97,0)</f>
        <v>0</v>
      </c>
      <c r="AB96" s="156">
        <f>IF('Parade Entries'!$G97="Political",'Parade Entries'!AD97,0)</f>
        <v>0</v>
      </c>
      <c r="AC96" s="156">
        <f>IF('Parade Entries'!$G97="Political",'Parade Entries'!AE97,0)</f>
        <v>0</v>
      </c>
      <c r="AD96" s="156">
        <f>IF('Parade Entries'!$G97="Political",'Parade Entries'!AF97,0)</f>
        <v>0</v>
      </c>
    </row>
    <row r="97" spans="2:30" ht="18" x14ac:dyDescent="0.25">
      <c r="B97" s="156">
        <f>IF('Parade Entries'!$G98="Political",'Parade Entries'!B98,0)</f>
        <v>0</v>
      </c>
      <c r="C97" s="233">
        <f>IF('Parade Entries'!$G98="Political",'Parade Entries'!E98,0)</f>
        <v>0</v>
      </c>
      <c r="D97" s="269">
        <f>IF('Parade Entries'!$G98="Political",'Parade Entries'!F98,0)</f>
        <v>0</v>
      </c>
      <c r="E97" s="156">
        <f>IF('Parade Entries'!$G98="Political",'Parade Entries'!G98,0)</f>
        <v>0</v>
      </c>
      <c r="F97" s="156">
        <f>IF('Parade Entries'!$G98="Political",'Parade Entries'!H98,0)</f>
        <v>0</v>
      </c>
      <c r="G97" s="156">
        <f>IF('Parade Entries'!$G98="Political",'Parade Entries'!I98,0)</f>
        <v>0</v>
      </c>
      <c r="H97" s="156">
        <f>IF('Parade Entries'!$G98="Political",'Parade Entries'!J98,0)</f>
        <v>0</v>
      </c>
      <c r="I97" s="268">
        <f>IF('Parade Entries'!$G98="Political",'Parade Entries'!K98,0)</f>
        <v>0</v>
      </c>
      <c r="J97" s="156">
        <f>IF('Parade Entries'!$G98="Political",'Parade Entries'!L98,0)</f>
        <v>0</v>
      </c>
      <c r="K97" s="156">
        <f>IF('Parade Entries'!$G98="Political",'Parade Entries'!M98,0)</f>
        <v>0</v>
      </c>
      <c r="L97" s="156">
        <f>IF('Parade Entries'!$G98="Political",'Parade Entries'!N98,0)</f>
        <v>0</v>
      </c>
      <c r="M97" s="156">
        <f>IF('Parade Entries'!$G98="Political",'Parade Entries'!O98,0)</f>
        <v>0</v>
      </c>
      <c r="N97" s="156">
        <f>IF('Parade Entries'!$G98="Political",'Parade Entries'!P98,0)</f>
        <v>0</v>
      </c>
      <c r="O97" s="156">
        <f>IF('Parade Entries'!$G98="Political",'Parade Entries'!Q98,0)</f>
        <v>0</v>
      </c>
      <c r="P97" s="156">
        <f>IF('Parade Entries'!$G98="Political",'Parade Entries'!R98,0)</f>
        <v>0</v>
      </c>
      <c r="Q97" s="156">
        <f>IF('Parade Entries'!$G98="Political",'Parade Entries'!S98,0)</f>
        <v>0</v>
      </c>
      <c r="R97" s="156">
        <f>IF('Parade Entries'!$G98="Political",'Parade Entries'!T98,0)</f>
        <v>0</v>
      </c>
      <c r="S97" s="271">
        <f>IF('Parade Entries'!$G98="Political",'Parade Entries'!U98,0)</f>
        <v>0</v>
      </c>
      <c r="T97" s="271">
        <f>IF('Parade Entries'!$G98="Political",'Parade Entries'!W98,0)</f>
        <v>0</v>
      </c>
      <c r="U97" s="271">
        <f>IF('Parade Entries'!$G98="Political",'Parade Entries'!X98,0)</f>
        <v>0</v>
      </c>
      <c r="V97" s="271">
        <f>IF('Parade Entries'!$G98="Political",'Parade Entries'!V98,0)</f>
        <v>0</v>
      </c>
      <c r="W97" s="272">
        <f>IF('Parade Entries'!$G98="Political",'Parade Entries'!Y98,0)</f>
        <v>0</v>
      </c>
      <c r="X97" s="271">
        <f>IF('Parade Entries'!$G98="Political",'Parade Entries'!Z98,0)</f>
        <v>0</v>
      </c>
      <c r="Y97" s="272">
        <f>IF('Parade Entries'!$G98="Political",'Parade Entries'!AA98,0)</f>
        <v>0</v>
      </c>
      <c r="Z97" s="271">
        <f>IF('Parade Entries'!$G98="Political",'Parade Entries'!AB98,0)</f>
        <v>0</v>
      </c>
      <c r="AA97" s="272">
        <f>IF('Parade Entries'!$G98="Political",'Parade Entries'!AC98,0)</f>
        <v>0</v>
      </c>
      <c r="AB97" s="156">
        <f>IF('Parade Entries'!$G98="Political",'Parade Entries'!AD98,0)</f>
        <v>0</v>
      </c>
      <c r="AC97" s="156">
        <f>IF('Parade Entries'!$G98="Political",'Parade Entries'!AE98,0)</f>
        <v>0</v>
      </c>
      <c r="AD97" s="156">
        <f>IF('Parade Entries'!$G98="Political",'Parade Entries'!AF98,0)</f>
        <v>0</v>
      </c>
    </row>
    <row r="98" spans="2:30" ht="18" x14ac:dyDescent="0.25">
      <c r="B98" s="156" t="str">
        <f>IF('Parade Entries'!$G99="Political",'Parade Entries'!B99,0)</f>
        <v>Sangamon County Sheriff Paula Crouch</v>
      </c>
      <c r="C98" s="233">
        <f>IF('Parade Entries'!$G99="Political",'Parade Entries'!E99,0)</f>
        <v>46076</v>
      </c>
      <c r="D98" s="269" t="str">
        <f>IF('Parade Entries'!$G99="Political",'Parade Entries'!F99,0)</f>
        <v>PAID</v>
      </c>
      <c r="E98" s="156" t="str">
        <f>IF('Parade Entries'!$G99="Political",'Parade Entries'!G99,0)</f>
        <v>Political</v>
      </c>
      <c r="F98" s="156" t="str">
        <f>IF('Parade Entries'!$G99="Political",'Parade Entries'!H99,0)</f>
        <v>Paula</v>
      </c>
      <c r="G98" s="156" t="str">
        <f>IF('Parade Entries'!$G99="Political",'Parade Entries'!I99,0)</f>
        <v>Crouch</v>
      </c>
      <c r="H98" s="156" t="str">
        <f>IF('Parade Entries'!$G99="Political",'Parade Entries'!J99,0)</f>
        <v>pcrouch1029@gmail.com</v>
      </c>
      <c r="I98" s="268">
        <f>IF('Parade Entries'!$G99="Political",'Parade Entries'!K99,0)</f>
        <v>2174144042</v>
      </c>
      <c r="J98" s="156" t="str">
        <f>IF('Parade Entries'!$G99="Political",'Parade Entries'!L99,0)</f>
        <v>Sangamon County Sheriff Paula Crouch</v>
      </c>
      <c r="K98" s="156">
        <f>IF('Parade Entries'!$G99="Political",'Parade Entries'!M99,0)</f>
        <v>25</v>
      </c>
      <c r="L98" s="156" t="str">
        <f>IF('Parade Entries'!$G99="Political",'Parade Entries'!N99,0)</f>
        <v>Maybe a dog. Maybe music</v>
      </c>
      <c r="M98" s="156" t="str">
        <f>IF('Parade Entries'!$G99="Political",'Parade Entries'!O99,0)</f>
        <v>unsure</v>
      </c>
      <c r="N98" s="156" t="str">
        <f>IF('Parade Entries'!$G99="Political",'Parade Entries'!P99,0)</f>
        <v>Unsure</v>
      </c>
      <c r="O98" s="156">
        <f>IF('Parade Entries'!$G99="Political",'Parade Entries'!Q99,0)</f>
        <v>2</v>
      </c>
      <c r="P98" s="156">
        <f>IF('Parade Entries'!$G99="Political",'Parade Entries'!R99,0)</f>
        <v>0</v>
      </c>
      <c r="Q98" s="156" t="str">
        <f>IF('Parade Entries'!$G99="Political",'Parade Entries'!S99,0)</f>
        <v>1 truck / 1 Golf Cart</v>
      </c>
      <c r="R98" s="156" t="str">
        <f>IF('Parade Entries'!$G99="Political",'Parade Entries'!T99,0)</f>
        <v>Online - Stripe</v>
      </c>
      <c r="S98" s="271">
        <f>IF('Parade Entries'!$G99="Political",'Parade Entries'!U99,0)</f>
        <v>350</v>
      </c>
      <c r="T98" s="271">
        <f>IF('Parade Entries'!$G99="Political",'Parade Entries'!W99,0)</f>
        <v>339.55</v>
      </c>
      <c r="U98" s="271">
        <f>IF('Parade Entries'!$G99="Political",'Parade Entries'!X99,0)</f>
        <v>0</v>
      </c>
      <c r="V98" s="271">
        <f>IF('Parade Entries'!$G99="Political",'Parade Entries'!V99,0)</f>
        <v>10.45</v>
      </c>
      <c r="W98" s="272">
        <f>IF('Parade Entries'!$G99="Political",'Parade Entries'!Y99,0)</f>
        <v>2.9857142857142856E-2</v>
      </c>
      <c r="X98" s="271">
        <f>IF('Parade Entries'!$G99="Political",'Parade Entries'!Z99,0)</f>
        <v>0</v>
      </c>
      <c r="Y98" s="272" t="str">
        <f>IF('Parade Entries'!$G99="Political",'Parade Entries'!AA99,0)</f>
        <v/>
      </c>
      <c r="Z98" s="271">
        <f>IF('Parade Entries'!$G99="Political",'Parade Entries'!AB99,0)</f>
        <v>10.45</v>
      </c>
      <c r="AA98" s="272">
        <f>IF('Parade Entries'!$G99="Political",'Parade Entries'!AC99,0)</f>
        <v>2.9857142857142856E-2</v>
      </c>
      <c r="AB98" s="156" t="str">
        <f>IF('Parade Entries'!$G99="Political",'Parade Entries'!AD99,0)</f>
        <v>Paula Crouch</v>
      </c>
      <c r="AC98" s="156" t="str">
        <f>IF('Parade Entries'!$G99="Political",'Parade Entries'!AE99,0)</f>
        <v>New Site</v>
      </c>
      <c r="AD98" s="156">
        <f>IF('Parade Entries'!$G99="Political",'Parade Entries'!AF99,0)</f>
        <v>0</v>
      </c>
    </row>
    <row r="99" spans="2:30" ht="18" x14ac:dyDescent="0.25">
      <c r="B99" s="156" t="str">
        <f>IF('Parade Entries'!$G100="Political",'Parade Entries'!B100,0)</f>
        <v>Regional Superintendent of Schools Shannon Fehrholz</v>
      </c>
      <c r="C99" s="233">
        <f>IF('Parade Entries'!$G100="Political",'Parade Entries'!E100,0)</f>
        <v>46076</v>
      </c>
      <c r="D99" s="269" t="str">
        <f>IF('Parade Entries'!$G100="Political",'Parade Entries'!F100,0)</f>
        <v>PAID</v>
      </c>
      <c r="E99" s="156" t="str">
        <f>IF('Parade Entries'!$G100="Political",'Parade Entries'!G100,0)</f>
        <v>Political</v>
      </c>
      <c r="F99" s="156" t="str">
        <f>IF('Parade Entries'!$G100="Political",'Parade Entries'!H100,0)</f>
        <v>Shannon</v>
      </c>
      <c r="G99" s="156" t="str">
        <f>IF('Parade Entries'!$G100="Political",'Parade Entries'!I100,0)</f>
        <v>Ferholz</v>
      </c>
      <c r="H99" s="156" t="str">
        <f>IF('Parade Entries'!$G100="Political",'Parade Entries'!J100,0)</f>
        <v>sfehrholz@gmail.com</v>
      </c>
      <c r="I99" s="268">
        <f>IF('Parade Entries'!$G100="Political",'Parade Entries'!K100,0)</f>
        <v>2174730175</v>
      </c>
      <c r="J99" s="156" t="str">
        <f>IF('Parade Entries'!$G100="Political",'Parade Entries'!L100,0)</f>
        <v>As Regional Superintendent, Shannon Fehrholz proudly serves the students, families, and educators of our region, working every day to support strong schools and safe, positive learning environments. She collaborates with local districts, supports teachers and administrators, and helps ensure that every child has access to opportunity and success.
With a deep commitment to education and community, Shannon believes our schools are the heart of Sangamon and Menard Counties.
Today, Shannon is running for re-election as Regional Superintendent. She’s asking for your support so she can continue building partnerships, strengthening our schools, and serving the families of our region with integrity and dedication.
When you see Shannon Fehrholz, be sure to give her a wave and your encouragement. Together, we can keep our schools strong and our communities even stronger!</v>
      </c>
      <c r="K99" s="156">
        <f>IF('Parade Entries'!$G100="Political",'Parade Entries'!M100,0)</f>
        <v>20</v>
      </c>
      <c r="L99" s="156" t="str">
        <f>IF('Parade Entries'!$G100="Political",'Parade Entries'!N100,0)</f>
        <v>Maybe some music</v>
      </c>
      <c r="M99" s="156" t="str">
        <f>IF('Parade Entries'!$G100="Political",'Parade Entries'!O100,0)</f>
        <v>No</v>
      </c>
      <c r="N99" s="156" t="str">
        <f>IF('Parade Entries'!$G100="Political",'Parade Entries'!P100,0)</f>
        <v>Unsure</v>
      </c>
      <c r="O99" s="156">
        <f>IF('Parade Entries'!$G100="Political",'Parade Entries'!Q100,0)</f>
        <v>1</v>
      </c>
      <c r="P99" s="156">
        <f>IF('Parade Entries'!$G100="Political",'Parade Entries'!R100,0)</f>
        <v>0</v>
      </c>
      <c r="Q99" s="156" t="str">
        <f>IF('Parade Entries'!$G100="Political",'Parade Entries'!S100,0)</f>
        <v>Jeep Wrangler</v>
      </c>
      <c r="R99" s="156" t="str">
        <f>IF('Parade Entries'!$G100="Political",'Parade Entries'!T100,0)</f>
        <v>Online - Stripe</v>
      </c>
      <c r="S99" s="271">
        <f>IF('Parade Entries'!$G100="Political",'Parade Entries'!U100,0)</f>
        <v>350</v>
      </c>
      <c r="T99" s="271">
        <f>IF('Parade Entries'!$G100="Political",'Parade Entries'!W100,0)</f>
        <v>339.55</v>
      </c>
      <c r="U99" s="271">
        <f>IF('Parade Entries'!$G100="Political",'Parade Entries'!X100,0)</f>
        <v>0</v>
      </c>
      <c r="V99" s="271">
        <f>IF('Parade Entries'!$G100="Political",'Parade Entries'!V100,0)</f>
        <v>10.45</v>
      </c>
      <c r="W99" s="272">
        <f>IF('Parade Entries'!$G100="Political",'Parade Entries'!Y100,0)</f>
        <v>2.9857142857142856E-2</v>
      </c>
      <c r="X99" s="271">
        <f>IF('Parade Entries'!$G100="Political",'Parade Entries'!Z100,0)</f>
        <v>0</v>
      </c>
      <c r="Y99" s="272" t="str">
        <f>IF('Parade Entries'!$G100="Political",'Parade Entries'!AA100,0)</f>
        <v/>
      </c>
      <c r="Z99" s="271">
        <f>IF('Parade Entries'!$G100="Political",'Parade Entries'!AB100,0)</f>
        <v>10.45</v>
      </c>
      <c r="AA99" s="272">
        <f>IF('Parade Entries'!$G100="Political",'Parade Entries'!AC100,0)</f>
        <v>2.9857142857142856E-2</v>
      </c>
      <c r="AB99" s="156" t="str">
        <f>IF('Parade Entries'!$G100="Political",'Parade Entries'!AD100,0)</f>
        <v>Shannon Ferholz</v>
      </c>
      <c r="AC99" s="156" t="str">
        <f>IF('Parade Entries'!$G100="Political",'Parade Entries'!AE100,0)</f>
        <v>New Site</v>
      </c>
      <c r="AD99" s="156">
        <f>IF('Parade Entries'!$G100="Political",'Parade Entries'!AF100,0)</f>
        <v>0</v>
      </c>
    </row>
    <row r="100" spans="2:30" ht="18" x14ac:dyDescent="0.25">
      <c r="B100" s="156">
        <f>IF('Parade Entries'!$G101="Political",'Parade Entries'!B101,0)</f>
        <v>0</v>
      </c>
      <c r="C100" s="233">
        <f>IF('Parade Entries'!$G101="Political",'Parade Entries'!E101,0)</f>
        <v>0</v>
      </c>
      <c r="D100" s="269">
        <f>IF('Parade Entries'!$G101="Political",'Parade Entries'!F101,0)</f>
        <v>0</v>
      </c>
      <c r="E100" s="156">
        <f>IF('Parade Entries'!$G101="Political",'Parade Entries'!G101,0)</f>
        <v>0</v>
      </c>
      <c r="F100" s="156">
        <f>IF('Parade Entries'!$G101="Political",'Parade Entries'!H101,0)</f>
        <v>0</v>
      </c>
      <c r="G100" s="156">
        <f>IF('Parade Entries'!$G101="Political",'Parade Entries'!I101,0)</f>
        <v>0</v>
      </c>
      <c r="H100" s="156">
        <f>IF('Parade Entries'!$G101="Political",'Parade Entries'!J101,0)</f>
        <v>0</v>
      </c>
      <c r="I100" s="268">
        <f>IF('Parade Entries'!$G101="Political",'Parade Entries'!K101,0)</f>
        <v>0</v>
      </c>
      <c r="J100" s="156">
        <f>IF('Parade Entries'!$G101="Political",'Parade Entries'!L101,0)</f>
        <v>0</v>
      </c>
      <c r="K100" s="156">
        <f>IF('Parade Entries'!$G101="Political",'Parade Entries'!M101,0)</f>
        <v>0</v>
      </c>
      <c r="L100" s="156">
        <f>IF('Parade Entries'!$G101="Political",'Parade Entries'!N101,0)</f>
        <v>0</v>
      </c>
      <c r="M100" s="156">
        <f>IF('Parade Entries'!$G101="Political",'Parade Entries'!O101,0)</f>
        <v>0</v>
      </c>
      <c r="N100" s="156">
        <f>IF('Parade Entries'!$G101="Political",'Parade Entries'!P101,0)</f>
        <v>0</v>
      </c>
      <c r="O100" s="156">
        <f>IF('Parade Entries'!$G101="Political",'Parade Entries'!Q101,0)</f>
        <v>0</v>
      </c>
      <c r="P100" s="156">
        <f>IF('Parade Entries'!$G101="Political",'Parade Entries'!R101,0)</f>
        <v>0</v>
      </c>
      <c r="Q100" s="156">
        <f>IF('Parade Entries'!$G101="Political",'Parade Entries'!S101,0)</f>
        <v>0</v>
      </c>
      <c r="R100" s="156">
        <f>IF('Parade Entries'!$G101="Political",'Parade Entries'!T101,0)</f>
        <v>0</v>
      </c>
      <c r="S100" s="271">
        <f>IF('Parade Entries'!$G101="Political",'Parade Entries'!U101,0)</f>
        <v>0</v>
      </c>
      <c r="T100" s="271">
        <f>IF('Parade Entries'!$G101="Political",'Parade Entries'!W101,0)</f>
        <v>0</v>
      </c>
      <c r="U100" s="271">
        <f>IF('Parade Entries'!$G101="Political",'Parade Entries'!X101,0)</f>
        <v>0</v>
      </c>
      <c r="V100" s="271">
        <f>IF('Parade Entries'!$G101="Political",'Parade Entries'!V101,0)</f>
        <v>0</v>
      </c>
      <c r="W100" s="272">
        <f>IF('Parade Entries'!$G101="Political",'Parade Entries'!Y101,0)</f>
        <v>0</v>
      </c>
      <c r="X100" s="271">
        <f>IF('Parade Entries'!$G101="Political",'Parade Entries'!Z101,0)</f>
        <v>0</v>
      </c>
      <c r="Y100" s="272">
        <f>IF('Parade Entries'!$G101="Political",'Parade Entries'!AA101,0)</f>
        <v>0</v>
      </c>
      <c r="Z100" s="271">
        <f>IF('Parade Entries'!$G101="Political",'Parade Entries'!AB101,0)</f>
        <v>0</v>
      </c>
      <c r="AA100" s="272">
        <f>IF('Parade Entries'!$G101="Political",'Parade Entries'!AC101,0)</f>
        <v>0</v>
      </c>
      <c r="AB100" s="156">
        <f>IF('Parade Entries'!$G101="Political",'Parade Entries'!AD101,0)</f>
        <v>0</v>
      </c>
      <c r="AC100" s="156">
        <f>IF('Parade Entries'!$G101="Political",'Parade Entries'!AE101,0)</f>
        <v>0</v>
      </c>
      <c r="AD100" s="156">
        <f>IF('Parade Entries'!$G101="Political",'Parade Entries'!AF101,0)</f>
        <v>0</v>
      </c>
    </row>
    <row r="101" spans="2:30" ht="18" x14ac:dyDescent="0.25">
      <c r="B101" s="156">
        <f>IF('Parade Entries'!$G102="Political",'Parade Entries'!B102,0)</f>
        <v>0</v>
      </c>
      <c r="C101" s="233">
        <f>IF('Parade Entries'!$G102="Political",'Parade Entries'!E102,0)</f>
        <v>0</v>
      </c>
      <c r="D101" s="269">
        <f>IF('Parade Entries'!$G102="Political",'Parade Entries'!F102,0)</f>
        <v>0</v>
      </c>
      <c r="E101" s="156">
        <f>IF('Parade Entries'!$G102="Political",'Parade Entries'!G102,0)</f>
        <v>0</v>
      </c>
      <c r="F101" s="156">
        <f>IF('Parade Entries'!$G102="Political",'Parade Entries'!H102,0)</f>
        <v>0</v>
      </c>
      <c r="G101" s="156">
        <f>IF('Parade Entries'!$G102="Political",'Parade Entries'!I102,0)</f>
        <v>0</v>
      </c>
      <c r="H101" s="156">
        <f>IF('Parade Entries'!$G102="Political",'Parade Entries'!J102,0)</f>
        <v>0</v>
      </c>
      <c r="I101" s="268">
        <f>IF('Parade Entries'!$G102="Political",'Parade Entries'!K102,0)</f>
        <v>0</v>
      </c>
      <c r="J101" s="156">
        <f>IF('Parade Entries'!$G102="Political",'Parade Entries'!L102,0)</f>
        <v>0</v>
      </c>
      <c r="K101" s="156">
        <f>IF('Parade Entries'!$G102="Political",'Parade Entries'!M102,0)</f>
        <v>0</v>
      </c>
      <c r="L101" s="156">
        <f>IF('Parade Entries'!$G102="Political",'Parade Entries'!N102,0)</f>
        <v>0</v>
      </c>
      <c r="M101" s="156">
        <f>IF('Parade Entries'!$G102="Political",'Parade Entries'!O102,0)</f>
        <v>0</v>
      </c>
      <c r="N101" s="156">
        <f>IF('Parade Entries'!$G102="Political",'Parade Entries'!P102,0)</f>
        <v>0</v>
      </c>
      <c r="O101" s="156">
        <f>IF('Parade Entries'!$G102="Political",'Parade Entries'!Q102,0)</f>
        <v>0</v>
      </c>
      <c r="P101" s="156">
        <f>IF('Parade Entries'!$G102="Political",'Parade Entries'!R102,0)</f>
        <v>0</v>
      </c>
      <c r="Q101" s="156">
        <f>IF('Parade Entries'!$G102="Political",'Parade Entries'!S102,0)</f>
        <v>0</v>
      </c>
      <c r="R101" s="156">
        <f>IF('Parade Entries'!$G102="Political",'Parade Entries'!T102,0)</f>
        <v>0</v>
      </c>
      <c r="S101" s="271">
        <f>IF('Parade Entries'!$G102="Political",'Parade Entries'!U102,0)</f>
        <v>0</v>
      </c>
      <c r="T101" s="271">
        <f>IF('Parade Entries'!$G102="Political",'Parade Entries'!W102,0)</f>
        <v>0</v>
      </c>
      <c r="U101" s="271">
        <f>IF('Parade Entries'!$G102="Political",'Parade Entries'!X102,0)</f>
        <v>0</v>
      </c>
      <c r="V101" s="271">
        <f>IF('Parade Entries'!$G102="Political",'Parade Entries'!V102,0)</f>
        <v>0</v>
      </c>
      <c r="W101" s="272">
        <f>IF('Parade Entries'!$G102="Political",'Parade Entries'!Y102,0)</f>
        <v>0</v>
      </c>
      <c r="X101" s="271">
        <f>IF('Parade Entries'!$G102="Political",'Parade Entries'!Z102,0)</f>
        <v>0</v>
      </c>
      <c r="Y101" s="272">
        <f>IF('Parade Entries'!$G102="Political",'Parade Entries'!AA102,0)</f>
        <v>0</v>
      </c>
      <c r="Z101" s="271">
        <f>IF('Parade Entries'!$G102="Political",'Parade Entries'!AB102,0)</f>
        <v>0</v>
      </c>
      <c r="AA101" s="272">
        <f>IF('Parade Entries'!$G102="Political",'Parade Entries'!AC102,0)</f>
        <v>0</v>
      </c>
      <c r="AB101" s="156">
        <f>IF('Parade Entries'!$G102="Political",'Parade Entries'!AD102,0)</f>
        <v>0</v>
      </c>
      <c r="AC101" s="156">
        <f>IF('Parade Entries'!$G102="Political",'Parade Entries'!AE102,0)</f>
        <v>0</v>
      </c>
      <c r="AD101" s="156">
        <f>IF('Parade Entries'!$G102="Political",'Parade Entries'!AF102,0)</f>
        <v>0</v>
      </c>
    </row>
    <row r="102" spans="2:30" ht="18" x14ac:dyDescent="0.25">
      <c r="B102" s="156">
        <f>IF('Parade Entries'!$G103="Political",'Parade Entries'!B103,0)</f>
        <v>0</v>
      </c>
      <c r="C102" s="233">
        <f>IF('Parade Entries'!$G103="Political",'Parade Entries'!E103,0)</f>
        <v>0</v>
      </c>
      <c r="D102" s="269">
        <f>IF('Parade Entries'!$G103="Political",'Parade Entries'!F103,0)</f>
        <v>0</v>
      </c>
      <c r="E102" s="156">
        <f>IF('Parade Entries'!$G103="Political",'Parade Entries'!G103,0)</f>
        <v>0</v>
      </c>
      <c r="F102" s="156">
        <f>IF('Parade Entries'!$G103="Political",'Parade Entries'!H103,0)</f>
        <v>0</v>
      </c>
      <c r="G102" s="156">
        <f>IF('Parade Entries'!$G103="Political",'Parade Entries'!I103,0)</f>
        <v>0</v>
      </c>
      <c r="H102" s="156">
        <f>IF('Parade Entries'!$G103="Political",'Parade Entries'!J103,0)</f>
        <v>0</v>
      </c>
      <c r="I102" s="268">
        <f>IF('Parade Entries'!$G103="Political",'Parade Entries'!K103,0)</f>
        <v>0</v>
      </c>
      <c r="J102" s="156">
        <f>IF('Parade Entries'!$G103="Political",'Parade Entries'!L103,0)</f>
        <v>0</v>
      </c>
      <c r="K102" s="156">
        <f>IF('Parade Entries'!$G103="Political",'Parade Entries'!M103,0)</f>
        <v>0</v>
      </c>
      <c r="L102" s="156">
        <f>IF('Parade Entries'!$G103="Political",'Parade Entries'!N103,0)</f>
        <v>0</v>
      </c>
      <c r="M102" s="156">
        <f>IF('Parade Entries'!$G103="Political",'Parade Entries'!O103,0)</f>
        <v>0</v>
      </c>
      <c r="N102" s="156">
        <f>IF('Parade Entries'!$G103="Political",'Parade Entries'!P103,0)</f>
        <v>0</v>
      </c>
      <c r="O102" s="156">
        <f>IF('Parade Entries'!$G103="Political",'Parade Entries'!Q103,0)</f>
        <v>0</v>
      </c>
      <c r="P102" s="156">
        <f>IF('Parade Entries'!$G103="Political",'Parade Entries'!R103,0)</f>
        <v>0</v>
      </c>
      <c r="Q102" s="156">
        <f>IF('Parade Entries'!$G103="Political",'Parade Entries'!S103,0)</f>
        <v>0</v>
      </c>
      <c r="R102" s="156">
        <f>IF('Parade Entries'!$G103="Political",'Parade Entries'!T103,0)</f>
        <v>0</v>
      </c>
      <c r="S102" s="271">
        <f>IF('Parade Entries'!$G103="Political",'Parade Entries'!U103,0)</f>
        <v>0</v>
      </c>
      <c r="T102" s="271">
        <f>IF('Parade Entries'!$G103="Political",'Parade Entries'!W103,0)</f>
        <v>0</v>
      </c>
      <c r="U102" s="271">
        <f>IF('Parade Entries'!$G103="Political",'Parade Entries'!X103,0)</f>
        <v>0</v>
      </c>
      <c r="V102" s="271">
        <f>IF('Parade Entries'!$G103="Political",'Parade Entries'!V103,0)</f>
        <v>0</v>
      </c>
      <c r="W102" s="272">
        <f>IF('Parade Entries'!$G103="Political",'Parade Entries'!Y103,0)</f>
        <v>0</v>
      </c>
      <c r="X102" s="271">
        <f>IF('Parade Entries'!$G103="Political",'Parade Entries'!Z103,0)</f>
        <v>0</v>
      </c>
      <c r="Y102" s="272">
        <f>IF('Parade Entries'!$G103="Political",'Parade Entries'!AA103,0)</f>
        <v>0</v>
      </c>
      <c r="Z102" s="271">
        <f>IF('Parade Entries'!$G103="Political",'Parade Entries'!AB103,0)</f>
        <v>0</v>
      </c>
      <c r="AA102" s="272">
        <f>IF('Parade Entries'!$G103="Political",'Parade Entries'!AC103,0)</f>
        <v>0</v>
      </c>
      <c r="AB102" s="156">
        <f>IF('Parade Entries'!$G103="Political",'Parade Entries'!AD103,0)</f>
        <v>0</v>
      </c>
      <c r="AC102" s="156">
        <f>IF('Parade Entries'!$G103="Political",'Parade Entries'!AE103,0)</f>
        <v>0</v>
      </c>
      <c r="AD102" s="156">
        <f>IF('Parade Entries'!$G103="Political",'Parade Entries'!AF103,0)</f>
        <v>0</v>
      </c>
    </row>
    <row r="103" spans="2:30" ht="18" x14ac:dyDescent="0.25">
      <c r="B103" s="156">
        <f>IF('Parade Entries'!$G104="Political",'Parade Entries'!B104,0)</f>
        <v>0</v>
      </c>
      <c r="C103" s="233">
        <f>IF('Parade Entries'!$G104="Political",'Parade Entries'!E104,0)</f>
        <v>0</v>
      </c>
      <c r="D103" s="269">
        <f>IF('Parade Entries'!$G104="Political",'Parade Entries'!F104,0)</f>
        <v>0</v>
      </c>
      <c r="E103" s="156">
        <f>IF('Parade Entries'!$G104="Political",'Parade Entries'!G104,0)</f>
        <v>0</v>
      </c>
      <c r="F103" s="156">
        <f>IF('Parade Entries'!$G104="Political",'Parade Entries'!H104,0)</f>
        <v>0</v>
      </c>
      <c r="G103" s="156">
        <f>IF('Parade Entries'!$G104="Political",'Parade Entries'!I104,0)</f>
        <v>0</v>
      </c>
      <c r="H103" s="156">
        <f>IF('Parade Entries'!$G104="Political",'Parade Entries'!J104,0)</f>
        <v>0</v>
      </c>
      <c r="I103" s="268">
        <f>IF('Parade Entries'!$G104="Political",'Parade Entries'!K104,0)</f>
        <v>0</v>
      </c>
      <c r="J103" s="156">
        <f>IF('Parade Entries'!$G104="Political",'Parade Entries'!L104,0)</f>
        <v>0</v>
      </c>
      <c r="K103" s="156">
        <f>IF('Parade Entries'!$G104="Political",'Parade Entries'!M104,0)</f>
        <v>0</v>
      </c>
      <c r="L103" s="156">
        <f>IF('Parade Entries'!$G104="Political",'Parade Entries'!N104,0)</f>
        <v>0</v>
      </c>
      <c r="M103" s="156">
        <f>IF('Parade Entries'!$G104="Political",'Parade Entries'!O104,0)</f>
        <v>0</v>
      </c>
      <c r="N103" s="156">
        <f>IF('Parade Entries'!$G104="Political",'Parade Entries'!P104,0)</f>
        <v>0</v>
      </c>
      <c r="O103" s="156">
        <f>IF('Parade Entries'!$G104="Political",'Parade Entries'!Q104,0)</f>
        <v>0</v>
      </c>
      <c r="P103" s="156">
        <f>IF('Parade Entries'!$G104="Political",'Parade Entries'!R104,0)</f>
        <v>0</v>
      </c>
      <c r="Q103" s="156">
        <f>IF('Parade Entries'!$G104="Political",'Parade Entries'!S104,0)</f>
        <v>0</v>
      </c>
      <c r="R103" s="156">
        <f>IF('Parade Entries'!$G104="Political",'Parade Entries'!T104,0)</f>
        <v>0</v>
      </c>
      <c r="S103" s="271">
        <f>IF('Parade Entries'!$G104="Political",'Parade Entries'!U104,0)</f>
        <v>0</v>
      </c>
      <c r="T103" s="271">
        <f>IF('Parade Entries'!$G104="Political",'Parade Entries'!W104,0)</f>
        <v>0</v>
      </c>
      <c r="U103" s="271">
        <f>IF('Parade Entries'!$G104="Political",'Parade Entries'!X104,0)</f>
        <v>0</v>
      </c>
      <c r="V103" s="271">
        <f>IF('Parade Entries'!$G104="Political",'Parade Entries'!V104,0)</f>
        <v>0</v>
      </c>
      <c r="W103" s="272">
        <f>IF('Parade Entries'!$G104="Political",'Parade Entries'!Y104,0)</f>
        <v>0</v>
      </c>
      <c r="X103" s="271">
        <f>IF('Parade Entries'!$G104="Political",'Parade Entries'!Z104,0)</f>
        <v>0</v>
      </c>
      <c r="Y103" s="272">
        <f>IF('Parade Entries'!$G104="Political",'Parade Entries'!AA104,0)</f>
        <v>0</v>
      </c>
      <c r="Z103" s="271">
        <f>IF('Parade Entries'!$G104="Political",'Parade Entries'!AB104,0)</f>
        <v>0</v>
      </c>
      <c r="AA103" s="272">
        <f>IF('Parade Entries'!$G104="Political",'Parade Entries'!AC104,0)</f>
        <v>0</v>
      </c>
      <c r="AB103" s="156">
        <f>IF('Parade Entries'!$G104="Political",'Parade Entries'!AD104,0)</f>
        <v>0</v>
      </c>
      <c r="AC103" s="156">
        <f>IF('Parade Entries'!$G104="Political",'Parade Entries'!AE104,0)</f>
        <v>0</v>
      </c>
      <c r="AD103" s="156">
        <f>IF('Parade Entries'!$G104="Political",'Parade Entries'!AF104,0)</f>
        <v>0</v>
      </c>
    </row>
    <row r="104" spans="2:30" ht="18" x14ac:dyDescent="0.25">
      <c r="B104" s="156">
        <f>IF('Parade Entries'!$G105="Political",'Parade Entries'!B105,0)</f>
        <v>0</v>
      </c>
      <c r="C104" s="233">
        <f>IF('Parade Entries'!$G105="Political",'Parade Entries'!E105,0)</f>
        <v>0</v>
      </c>
      <c r="D104" s="269">
        <f>IF('Parade Entries'!$G105="Political",'Parade Entries'!F105,0)</f>
        <v>0</v>
      </c>
      <c r="E104" s="156">
        <f>IF('Parade Entries'!$G105="Political",'Parade Entries'!G105,0)</f>
        <v>0</v>
      </c>
      <c r="F104" s="156">
        <f>IF('Parade Entries'!$G105="Political",'Parade Entries'!H105,0)</f>
        <v>0</v>
      </c>
      <c r="G104" s="156">
        <f>IF('Parade Entries'!$G105="Political",'Parade Entries'!I105,0)</f>
        <v>0</v>
      </c>
      <c r="H104" s="156">
        <f>IF('Parade Entries'!$G105="Political",'Parade Entries'!J105,0)</f>
        <v>0</v>
      </c>
      <c r="I104" s="268">
        <f>IF('Parade Entries'!$G105="Political",'Parade Entries'!K105,0)</f>
        <v>0</v>
      </c>
      <c r="J104" s="156">
        <f>IF('Parade Entries'!$G105="Political",'Parade Entries'!L105,0)</f>
        <v>0</v>
      </c>
      <c r="K104" s="156">
        <f>IF('Parade Entries'!$G105="Political",'Parade Entries'!M105,0)</f>
        <v>0</v>
      </c>
      <c r="L104" s="156">
        <f>IF('Parade Entries'!$G105="Political",'Parade Entries'!N105,0)</f>
        <v>0</v>
      </c>
      <c r="M104" s="156">
        <f>IF('Parade Entries'!$G105="Political",'Parade Entries'!O105,0)</f>
        <v>0</v>
      </c>
      <c r="N104" s="156">
        <f>IF('Parade Entries'!$G105="Political",'Parade Entries'!P105,0)</f>
        <v>0</v>
      </c>
      <c r="O104" s="156">
        <f>IF('Parade Entries'!$G105="Political",'Parade Entries'!Q105,0)</f>
        <v>0</v>
      </c>
      <c r="P104" s="156">
        <f>IF('Parade Entries'!$G105="Political",'Parade Entries'!R105,0)</f>
        <v>0</v>
      </c>
      <c r="Q104" s="156">
        <f>IF('Parade Entries'!$G105="Political",'Parade Entries'!S105,0)</f>
        <v>0</v>
      </c>
      <c r="R104" s="156">
        <f>IF('Parade Entries'!$G105="Political",'Parade Entries'!T105,0)</f>
        <v>0</v>
      </c>
      <c r="S104" s="271">
        <f>IF('Parade Entries'!$G105="Political",'Parade Entries'!U105,0)</f>
        <v>0</v>
      </c>
      <c r="T104" s="271">
        <f>IF('Parade Entries'!$G105="Political",'Parade Entries'!W105,0)</f>
        <v>0</v>
      </c>
      <c r="U104" s="271">
        <f>IF('Parade Entries'!$G105="Political",'Parade Entries'!X105,0)</f>
        <v>0</v>
      </c>
      <c r="V104" s="271">
        <f>IF('Parade Entries'!$G105="Political",'Parade Entries'!V105,0)</f>
        <v>0</v>
      </c>
      <c r="W104" s="272">
        <f>IF('Parade Entries'!$G105="Political",'Parade Entries'!Y105,0)</f>
        <v>0</v>
      </c>
      <c r="X104" s="271">
        <f>IF('Parade Entries'!$G105="Political",'Parade Entries'!Z105,0)</f>
        <v>0</v>
      </c>
      <c r="Y104" s="272">
        <f>IF('Parade Entries'!$G105="Political",'Parade Entries'!AA105,0)</f>
        <v>0</v>
      </c>
      <c r="Z104" s="271">
        <f>IF('Parade Entries'!$G105="Political",'Parade Entries'!AB105,0)</f>
        <v>0</v>
      </c>
      <c r="AA104" s="272">
        <f>IF('Parade Entries'!$G105="Political",'Parade Entries'!AC105,0)</f>
        <v>0</v>
      </c>
      <c r="AB104" s="156">
        <f>IF('Parade Entries'!$G105="Political",'Parade Entries'!AD105,0)</f>
        <v>0</v>
      </c>
      <c r="AC104" s="156">
        <f>IF('Parade Entries'!$G105="Political",'Parade Entries'!AE105,0)</f>
        <v>0</v>
      </c>
      <c r="AD104" s="156">
        <f>IF('Parade Entries'!$G105="Political",'Parade Entries'!AF105,0)</f>
        <v>0</v>
      </c>
    </row>
    <row r="105" spans="2:30" ht="18" x14ac:dyDescent="0.25">
      <c r="B105" s="156">
        <f>IF('Parade Entries'!$G106="Political",'Parade Entries'!B106,0)</f>
        <v>0</v>
      </c>
      <c r="C105" s="233">
        <f>IF('Parade Entries'!$G106="Political",'Parade Entries'!E106,0)</f>
        <v>0</v>
      </c>
      <c r="D105" s="269">
        <f>IF('Parade Entries'!$G106="Political",'Parade Entries'!F106,0)</f>
        <v>0</v>
      </c>
      <c r="E105" s="156">
        <f>IF('Parade Entries'!$G106="Political",'Parade Entries'!G106,0)</f>
        <v>0</v>
      </c>
      <c r="F105" s="156">
        <f>IF('Parade Entries'!$G106="Political",'Parade Entries'!H106,0)</f>
        <v>0</v>
      </c>
      <c r="G105" s="156">
        <f>IF('Parade Entries'!$G106="Political",'Parade Entries'!I106,0)</f>
        <v>0</v>
      </c>
      <c r="H105" s="156">
        <f>IF('Parade Entries'!$G106="Political",'Parade Entries'!J106,0)</f>
        <v>0</v>
      </c>
      <c r="I105" s="268">
        <f>IF('Parade Entries'!$G106="Political",'Parade Entries'!K106,0)</f>
        <v>0</v>
      </c>
      <c r="J105" s="156">
        <f>IF('Parade Entries'!$G106="Political",'Parade Entries'!L106,0)</f>
        <v>0</v>
      </c>
      <c r="K105" s="156">
        <f>IF('Parade Entries'!$G106="Political",'Parade Entries'!M106,0)</f>
        <v>0</v>
      </c>
      <c r="L105" s="156">
        <f>IF('Parade Entries'!$G106="Political",'Parade Entries'!N106,0)</f>
        <v>0</v>
      </c>
      <c r="M105" s="156">
        <f>IF('Parade Entries'!$G106="Political",'Parade Entries'!O106,0)</f>
        <v>0</v>
      </c>
      <c r="N105" s="156">
        <f>IF('Parade Entries'!$G106="Political",'Parade Entries'!P106,0)</f>
        <v>0</v>
      </c>
      <c r="O105" s="156">
        <f>IF('Parade Entries'!$G106="Political",'Parade Entries'!Q106,0)</f>
        <v>0</v>
      </c>
      <c r="P105" s="156">
        <f>IF('Parade Entries'!$G106="Political",'Parade Entries'!R106,0)</f>
        <v>0</v>
      </c>
      <c r="Q105" s="156">
        <f>IF('Parade Entries'!$G106="Political",'Parade Entries'!S106,0)</f>
        <v>0</v>
      </c>
      <c r="R105" s="156">
        <f>IF('Parade Entries'!$G106="Political",'Parade Entries'!T106,0)</f>
        <v>0</v>
      </c>
      <c r="S105" s="271">
        <f>IF('Parade Entries'!$G106="Political",'Parade Entries'!U106,0)</f>
        <v>0</v>
      </c>
      <c r="T105" s="271">
        <f>IF('Parade Entries'!$G106="Political",'Parade Entries'!W106,0)</f>
        <v>0</v>
      </c>
      <c r="U105" s="271">
        <f>IF('Parade Entries'!$G106="Political",'Parade Entries'!X106,0)</f>
        <v>0</v>
      </c>
      <c r="V105" s="271">
        <f>IF('Parade Entries'!$G106="Political",'Parade Entries'!V106,0)</f>
        <v>0</v>
      </c>
      <c r="W105" s="272">
        <f>IF('Parade Entries'!$G106="Political",'Parade Entries'!Y106,0)</f>
        <v>0</v>
      </c>
      <c r="X105" s="271">
        <f>IF('Parade Entries'!$G106="Political",'Parade Entries'!Z106,0)</f>
        <v>0</v>
      </c>
      <c r="Y105" s="272">
        <f>IF('Parade Entries'!$G106="Political",'Parade Entries'!AA106,0)</f>
        <v>0</v>
      </c>
      <c r="Z105" s="271">
        <f>IF('Parade Entries'!$G106="Political",'Parade Entries'!AB106,0)</f>
        <v>0</v>
      </c>
      <c r="AA105" s="272">
        <f>IF('Parade Entries'!$G106="Political",'Parade Entries'!AC106,0)</f>
        <v>0</v>
      </c>
      <c r="AB105" s="156">
        <f>IF('Parade Entries'!$G106="Political",'Parade Entries'!AD106,0)</f>
        <v>0</v>
      </c>
      <c r="AC105" s="156">
        <f>IF('Parade Entries'!$G106="Political",'Parade Entries'!AE106,0)</f>
        <v>0</v>
      </c>
      <c r="AD105" s="156">
        <f>IF('Parade Entries'!$G106="Political",'Parade Entries'!AF106,0)</f>
        <v>0</v>
      </c>
    </row>
    <row r="106" spans="2:30" ht="18" x14ac:dyDescent="0.25">
      <c r="B106" s="156">
        <f>IF('Parade Entries'!$G107="Political",'Parade Entries'!B107,0)</f>
        <v>0</v>
      </c>
      <c r="C106" s="233">
        <f>IF('Parade Entries'!$G107="Political",'Parade Entries'!E107,0)</f>
        <v>0</v>
      </c>
      <c r="D106" s="269">
        <f>IF('Parade Entries'!$G107="Political",'Parade Entries'!F107,0)</f>
        <v>0</v>
      </c>
      <c r="E106" s="156">
        <f>IF('Parade Entries'!$G107="Political",'Parade Entries'!G107,0)</f>
        <v>0</v>
      </c>
      <c r="F106" s="156">
        <f>IF('Parade Entries'!$G107="Political",'Parade Entries'!H107,0)</f>
        <v>0</v>
      </c>
      <c r="G106" s="156">
        <f>IF('Parade Entries'!$G107="Political",'Parade Entries'!I107,0)</f>
        <v>0</v>
      </c>
      <c r="H106" s="156">
        <f>IF('Parade Entries'!$G107="Political",'Parade Entries'!J107,0)</f>
        <v>0</v>
      </c>
      <c r="I106" s="268">
        <f>IF('Parade Entries'!$G107="Political",'Parade Entries'!K107,0)</f>
        <v>0</v>
      </c>
      <c r="J106" s="156">
        <f>IF('Parade Entries'!$G107="Political",'Parade Entries'!L107,0)</f>
        <v>0</v>
      </c>
      <c r="K106" s="156">
        <f>IF('Parade Entries'!$G107="Political",'Parade Entries'!M107,0)</f>
        <v>0</v>
      </c>
      <c r="L106" s="156">
        <f>IF('Parade Entries'!$G107="Political",'Parade Entries'!N107,0)</f>
        <v>0</v>
      </c>
      <c r="M106" s="156">
        <f>IF('Parade Entries'!$G107="Political",'Parade Entries'!O107,0)</f>
        <v>0</v>
      </c>
      <c r="N106" s="156">
        <f>IF('Parade Entries'!$G107="Political",'Parade Entries'!P107,0)</f>
        <v>0</v>
      </c>
      <c r="O106" s="156">
        <f>IF('Parade Entries'!$G107="Political",'Parade Entries'!Q107,0)</f>
        <v>0</v>
      </c>
      <c r="P106" s="156">
        <f>IF('Parade Entries'!$G107="Political",'Parade Entries'!R107,0)</f>
        <v>0</v>
      </c>
      <c r="Q106" s="156">
        <f>IF('Parade Entries'!$G107="Political",'Parade Entries'!S107,0)</f>
        <v>0</v>
      </c>
      <c r="R106" s="156">
        <f>IF('Parade Entries'!$G107="Political",'Parade Entries'!T107,0)</f>
        <v>0</v>
      </c>
      <c r="S106" s="271">
        <f>IF('Parade Entries'!$G107="Political",'Parade Entries'!U107,0)</f>
        <v>0</v>
      </c>
      <c r="T106" s="271">
        <f>IF('Parade Entries'!$G107="Political",'Parade Entries'!W107,0)</f>
        <v>0</v>
      </c>
      <c r="U106" s="271">
        <f>IF('Parade Entries'!$G107="Political",'Parade Entries'!X107,0)</f>
        <v>0</v>
      </c>
      <c r="V106" s="271">
        <f>IF('Parade Entries'!$G107="Political",'Parade Entries'!V107,0)</f>
        <v>0</v>
      </c>
      <c r="W106" s="272">
        <f>IF('Parade Entries'!$G107="Political",'Parade Entries'!Y107,0)</f>
        <v>0</v>
      </c>
      <c r="X106" s="271">
        <f>IF('Parade Entries'!$G107="Political",'Parade Entries'!Z107,0)</f>
        <v>0</v>
      </c>
      <c r="Y106" s="272">
        <f>IF('Parade Entries'!$G107="Political",'Parade Entries'!AA107,0)</f>
        <v>0</v>
      </c>
      <c r="Z106" s="271">
        <f>IF('Parade Entries'!$G107="Political",'Parade Entries'!AB107,0)</f>
        <v>0</v>
      </c>
      <c r="AA106" s="272">
        <f>IF('Parade Entries'!$G107="Political",'Parade Entries'!AC107,0)</f>
        <v>0</v>
      </c>
      <c r="AB106" s="156">
        <f>IF('Parade Entries'!$G107="Political",'Parade Entries'!AD107,0)</f>
        <v>0</v>
      </c>
      <c r="AC106" s="156">
        <f>IF('Parade Entries'!$G107="Political",'Parade Entries'!AE107,0)</f>
        <v>0</v>
      </c>
      <c r="AD106" s="156">
        <f>IF('Parade Entries'!$G107="Political",'Parade Entries'!AF107,0)</f>
        <v>0</v>
      </c>
    </row>
    <row r="107" spans="2:30" ht="18" x14ac:dyDescent="0.25">
      <c r="B107" s="156">
        <f>IF('Parade Entries'!$G108="Political",'Parade Entries'!B108,0)</f>
        <v>0</v>
      </c>
      <c r="C107" s="233">
        <f>IF('Parade Entries'!$G108="Political",'Parade Entries'!E108,0)</f>
        <v>0</v>
      </c>
      <c r="D107" s="269">
        <f>IF('Parade Entries'!$G108="Political",'Parade Entries'!F108,0)</f>
        <v>0</v>
      </c>
      <c r="E107" s="156">
        <f>IF('Parade Entries'!$G108="Political",'Parade Entries'!G108,0)</f>
        <v>0</v>
      </c>
      <c r="F107" s="156">
        <f>IF('Parade Entries'!$G108="Political",'Parade Entries'!H108,0)</f>
        <v>0</v>
      </c>
      <c r="G107" s="156">
        <f>IF('Parade Entries'!$G108="Political",'Parade Entries'!I108,0)</f>
        <v>0</v>
      </c>
      <c r="H107" s="156">
        <f>IF('Parade Entries'!$G108="Political",'Parade Entries'!J108,0)</f>
        <v>0</v>
      </c>
      <c r="I107" s="268">
        <f>IF('Parade Entries'!$G108="Political",'Parade Entries'!K108,0)</f>
        <v>0</v>
      </c>
      <c r="J107" s="156">
        <f>IF('Parade Entries'!$G108="Political",'Parade Entries'!L108,0)</f>
        <v>0</v>
      </c>
      <c r="K107" s="156">
        <f>IF('Parade Entries'!$G108="Political",'Parade Entries'!M108,0)</f>
        <v>0</v>
      </c>
      <c r="L107" s="156">
        <f>IF('Parade Entries'!$G108="Political",'Parade Entries'!N108,0)</f>
        <v>0</v>
      </c>
      <c r="M107" s="156">
        <f>IF('Parade Entries'!$G108="Political",'Parade Entries'!O108,0)</f>
        <v>0</v>
      </c>
      <c r="N107" s="156">
        <f>IF('Parade Entries'!$G108="Political",'Parade Entries'!P108,0)</f>
        <v>0</v>
      </c>
      <c r="O107" s="156">
        <f>IF('Parade Entries'!$G108="Political",'Parade Entries'!Q108,0)</f>
        <v>0</v>
      </c>
      <c r="P107" s="156">
        <f>IF('Parade Entries'!$G108="Political",'Parade Entries'!R108,0)</f>
        <v>0</v>
      </c>
      <c r="Q107" s="156">
        <f>IF('Parade Entries'!$G108="Political",'Parade Entries'!S108,0)</f>
        <v>0</v>
      </c>
      <c r="R107" s="156">
        <f>IF('Parade Entries'!$G108="Political",'Parade Entries'!T108,0)</f>
        <v>0</v>
      </c>
      <c r="S107" s="271">
        <f>IF('Parade Entries'!$G108="Political",'Parade Entries'!U108,0)</f>
        <v>0</v>
      </c>
      <c r="T107" s="271">
        <f>IF('Parade Entries'!$G108="Political",'Parade Entries'!W108,0)</f>
        <v>0</v>
      </c>
      <c r="U107" s="271">
        <f>IF('Parade Entries'!$G108="Political",'Parade Entries'!X108,0)</f>
        <v>0</v>
      </c>
      <c r="V107" s="271">
        <f>IF('Parade Entries'!$G108="Political",'Parade Entries'!V108,0)</f>
        <v>0</v>
      </c>
      <c r="W107" s="272">
        <f>IF('Parade Entries'!$G108="Political",'Parade Entries'!Y108,0)</f>
        <v>0</v>
      </c>
      <c r="X107" s="271">
        <f>IF('Parade Entries'!$G108="Political",'Parade Entries'!Z108,0)</f>
        <v>0</v>
      </c>
      <c r="Y107" s="272">
        <f>IF('Parade Entries'!$G108="Political",'Parade Entries'!AA108,0)</f>
        <v>0</v>
      </c>
      <c r="Z107" s="271">
        <f>IF('Parade Entries'!$G108="Political",'Parade Entries'!AB108,0)</f>
        <v>0</v>
      </c>
      <c r="AA107" s="272">
        <f>IF('Parade Entries'!$G108="Political",'Parade Entries'!AC108,0)</f>
        <v>0</v>
      </c>
      <c r="AB107" s="156">
        <f>IF('Parade Entries'!$G108="Political",'Parade Entries'!AD108,0)</f>
        <v>0</v>
      </c>
      <c r="AC107" s="156">
        <f>IF('Parade Entries'!$G108="Political",'Parade Entries'!AE108,0)</f>
        <v>0</v>
      </c>
      <c r="AD107" s="156">
        <f>IF('Parade Entries'!$G108="Political",'Parade Entries'!AF108,0)</f>
        <v>0</v>
      </c>
    </row>
    <row r="108" spans="2:30" ht="18" x14ac:dyDescent="0.25">
      <c r="B108" s="156">
        <f>IF('Parade Entries'!$G109="Political",'Parade Entries'!B109,0)</f>
        <v>0</v>
      </c>
      <c r="C108" s="233">
        <f>IF('Parade Entries'!$G109="Political",'Parade Entries'!E109,0)</f>
        <v>0</v>
      </c>
      <c r="D108" s="269">
        <f>IF('Parade Entries'!$G109="Political",'Parade Entries'!F109,0)</f>
        <v>0</v>
      </c>
      <c r="E108" s="156">
        <f>IF('Parade Entries'!$G109="Political",'Parade Entries'!G109,0)</f>
        <v>0</v>
      </c>
      <c r="F108" s="156">
        <f>IF('Parade Entries'!$G109="Political",'Parade Entries'!H109,0)</f>
        <v>0</v>
      </c>
      <c r="G108" s="156">
        <f>IF('Parade Entries'!$G109="Political",'Parade Entries'!I109,0)</f>
        <v>0</v>
      </c>
      <c r="H108" s="156">
        <f>IF('Parade Entries'!$G109="Political",'Parade Entries'!J109,0)</f>
        <v>0</v>
      </c>
      <c r="I108" s="268">
        <f>IF('Parade Entries'!$G109="Political",'Parade Entries'!K109,0)</f>
        <v>0</v>
      </c>
      <c r="J108" s="156">
        <f>IF('Parade Entries'!$G109="Political",'Parade Entries'!L109,0)</f>
        <v>0</v>
      </c>
      <c r="K108" s="156">
        <f>IF('Parade Entries'!$G109="Political",'Parade Entries'!M109,0)</f>
        <v>0</v>
      </c>
      <c r="L108" s="156">
        <f>IF('Parade Entries'!$G109="Political",'Parade Entries'!N109,0)</f>
        <v>0</v>
      </c>
      <c r="M108" s="156">
        <f>IF('Parade Entries'!$G109="Political",'Parade Entries'!O109,0)</f>
        <v>0</v>
      </c>
      <c r="N108" s="156">
        <f>IF('Parade Entries'!$G109="Political",'Parade Entries'!P109,0)</f>
        <v>0</v>
      </c>
      <c r="O108" s="156">
        <f>IF('Parade Entries'!$G109="Political",'Parade Entries'!Q109,0)</f>
        <v>0</v>
      </c>
      <c r="P108" s="156">
        <f>IF('Parade Entries'!$G109="Political",'Parade Entries'!R109,0)</f>
        <v>0</v>
      </c>
      <c r="Q108" s="156">
        <f>IF('Parade Entries'!$G109="Political",'Parade Entries'!S109,0)</f>
        <v>0</v>
      </c>
      <c r="R108" s="156">
        <f>IF('Parade Entries'!$G109="Political",'Parade Entries'!T109,0)</f>
        <v>0</v>
      </c>
      <c r="S108" s="271">
        <f>IF('Parade Entries'!$G109="Political",'Parade Entries'!U109,0)</f>
        <v>0</v>
      </c>
      <c r="T108" s="271">
        <f>IF('Parade Entries'!$G109="Political",'Parade Entries'!W109,0)</f>
        <v>0</v>
      </c>
      <c r="U108" s="271">
        <f>IF('Parade Entries'!$G109="Political",'Parade Entries'!X109,0)</f>
        <v>0</v>
      </c>
      <c r="V108" s="271">
        <f>IF('Parade Entries'!$G109="Political",'Parade Entries'!V109,0)</f>
        <v>0</v>
      </c>
      <c r="W108" s="272">
        <f>IF('Parade Entries'!$G109="Political",'Parade Entries'!Y109,0)</f>
        <v>0</v>
      </c>
      <c r="X108" s="271">
        <f>IF('Parade Entries'!$G109="Political",'Parade Entries'!Z109,0)</f>
        <v>0</v>
      </c>
      <c r="Y108" s="272">
        <f>IF('Parade Entries'!$G109="Political",'Parade Entries'!AA109,0)</f>
        <v>0</v>
      </c>
      <c r="Z108" s="271">
        <f>IF('Parade Entries'!$G109="Political",'Parade Entries'!AB109,0)</f>
        <v>0</v>
      </c>
      <c r="AA108" s="272">
        <f>IF('Parade Entries'!$G109="Political",'Parade Entries'!AC109,0)</f>
        <v>0</v>
      </c>
      <c r="AB108" s="156">
        <f>IF('Parade Entries'!$G109="Political",'Parade Entries'!AD109,0)</f>
        <v>0</v>
      </c>
      <c r="AC108" s="156">
        <f>IF('Parade Entries'!$G109="Political",'Parade Entries'!AE109,0)</f>
        <v>0</v>
      </c>
      <c r="AD108" s="156">
        <f>IF('Parade Entries'!$G109="Political",'Parade Entries'!AF109,0)</f>
        <v>0</v>
      </c>
    </row>
    <row r="109" spans="2:30" ht="18" x14ac:dyDescent="0.25">
      <c r="B109" s="156">
        <f>IF('Parade Entries'!$G110="Political",'Parade Entries'!B110,0)</f>
        <v>0</v>
      </c>
      <c r="C109" s="233">
        <f>IF('Parade Entries'!$G110="Political",'Parade Entries'!E110,0)</f>
        <v>0</v>
      </c>
      <c r="D109" s="269">
        <f>IF('Parade Entries'!$G110="Political",'Parade Entries'!F110,0)</f>
        <v>0</v>
      </c>
      <c r="E109" s="156">
        <f>IF('Parade Entries'!$G110="Political",'Parade Entries'!G110,0)</f>
        <v>0</v>
      </c>
      <c r="F109" s="156">
        <f>IF('Parade Entries'!$G110="Political",'Parade Entries'!H110,0)</f>
        <v>0</v>
      </c>
      <c r="G109" s="156">
        <f>IF('Parade Entries'!$G110="Political",'Parade Entries'!I110,0)</f>
        <v>0</v>
      </c>
      <c r="H109" s="156">
        <f>IF('Parade Entries'!$G110="Political",'Parade Entries'!J110,0)</f>
        <v>0</v>
      </c>
      <c r="I109" s="268">
        <f>IF('Parade Entries'!$G110="Political",'Parade Entries'!K110,0)</f>
        <v>0</v>
      </c>
      <c r="J109" s="156">
        <f>IF('Parade Entries'!$G110="Political",'Parade Entries'!L110,0)</f>
        <v>0</v>
      </c>
      <c r="K109" s="156">
        <f>IF('Parade Entries'!$G110="Political",'Parade Entries'!M110,0)</f>
        <v>0</v>
      </c>
      <c r="L109" s="156">
        <f>IF('Parade Entries'!$G110="Political",'Parade Entries'!N110,0)</f>
        <v>0</v>
      </c>
      <c r="M109" s="156">
        <f>IF('Parade Entries'!$G110="Political",'Parade Entries'!O110,0)</f>
        <v>0</v>
      </c>
      <c r="N109" s="156">
        <f>IF('Parade Entries'!$G110="Political",'Parade Entries'!P110,0)</f>
        <v>0</v>
      </c>
      <c r="O109" s="156">
        <f>IF('Parade Entries'!$G110="Political",'Parade Entries'!Q110,0)</f>
        <v>0</v>
      </c>
      <c r="P109" s="156">
        <f>IF('Parade Entries'!$G110="Political",'Parade Entries'!R110,0)</f>
        <v>0</v>
      </c>
      <c r="Q109" s="156">
        <f>IF('Parade Entries'!$G110="Political",'Parade Entries'!S110,0)</f>
        <v>0</v>
      </c>
      <c r="R109" s="156">
        <f>IF('Parade Entries'!$G110="Political",'Parade Entries'!T110,0)</f>
        <v>0</v>
      </c>
      <c r="S109" s="271">
        <f>IF('Parade Entries'!$G110="Political",'Parade Entries'!U110,0)</f>
        <v>0</v>
      </c>
      <c r="T109" s="271">
        <f>IF('Parade Entries'!$G110="Political",'Parade Entries'!W110,0)</f>
        <v>0</v>
      </c>
      <c r="U109" s="271">
        <f>IF('Parade Entries'!$G110="Political",'Parade Entries'!X110,0)</f>
        <v>0</v>
      </c>
      <c r="V109" s="271">
        <f>IF('Parade Entries'!$G110="Political",'Parade Entries'!V110,0)</f>
        <v>0</v>
      </c>
      <c r="W109" s="272">
        <f>IF('Parade Entries'!$G110="Political",'Parade Entries'!Y110,0)</f>
        <v>0</v>
      </c>
      <c r="X109" s="271">
        <f>IF('Parade Entries'!$G110="Political",'Parade Entries'!Z110,0)</f>
        <v>0</v>
      </c>
      <c r="Y109" s="272">
        <f>IF('Parade Entries'!$G110="Political",'Parade Entries'!AA110,0)</f>
        <v>0</v>
      </c>
      <c r="Z109" s="271">
        <f>IF('Parade Entries'!$G110="Political",'Parade Entries'!AB110,0)</f>
        <v>0</v>
      </c>
      <c r="AA109" s="272">
        <f>IF('Parade Entries'!$G110="Political",'Parade Entries'!AC110,0)</f>
        <v>0</v>
      </c>
      <c r="AB109" s="156">
        <f>IF('Parade Entries'!$G110="Political",'Parade Entries'!AD110,0)</f>
        <v>0</v>
      </c>
      <c r="AC109" s="156">
        <f>IF('Parade Entries'!$G110="Political",'Parade Entries'!AE110,0)</f>
        <v>0</v>
      </c>
      <c r="AD109" s="156">
        <f>IF('Parade Entries'!$G110="Political",'Parade Entries'!AF110,0)</f>
        <v>0</v>
      </c>
    </row>
    <row r="110" spans="2:30" ht="18" x14ac:dyDescent="0.25">
      <c r="B110" s="156">
        <f>IF('Parade Entries'!$G111="Political",'Parade Entries'!B111,0)</f>
        <v>0</v>
      </c>
      <c r="C110" s="233">
        <f>IF('Parade Entries'!$G111="Political",'Parade Entries'!E111,0)</f>
        <v>0</v>
      </c>
      <c r="D110" s="269">
        <f>IF('Parade Entries'!$G111="Political",'Parade Entries'!F111,0)</f>
        <v>0</v>
      </c>
      <c r="E110" s="156">
        <f>IF('Parade Entries'!$G111="Political",'Parade Entries'!G111,0)</f>
        <v>0</v>
      </c>
      <c r="F110" s="156">
        <f>IF('Parade Entries'!$G111="Political",'Parade Entries'!H111,0)</f>
        <v>0</v>
      </c>
      <c r="G110" s="156">
        <f>IF('Parade Entries'!$G111="Political",'Parade Entries'!I111,0)</f>
        <v>0</v>
      </c>
      <c r="H110" s="156">
        <f>IF('Parade Entries'!$G111="Political",'Parade Entries'!J111,0)</f>
        <v>0</v>
      </c>
      <c r="I110" s="268">
        <f>IF('Parade Entries'!$G111="Political",'Parade Entries'!K111,0)</f>
        <v>0</v>
      </c>
      <c r="J110" s="156">
        <f>IF('Parade Entries'!$G111="Political",'Parade Entries'!L111,0)</f>
        <v>0</v>
      </c>
      <c r="K110" s="156">
        <f>IF('Parade Entries'!$G111="Political",'Parade Entries'!M111,0)</f>
        <v>0</v>
      </c>
      <c r="L110" s="156">
        <f>IF('Parade Entries'!$G111="Political",'Parade Entries'!N111,0)</f>
        <v>0</v>
      </c>
      <c r="M110" s="156">
        <f>IF('Parade Entries'!$G111="Political",'Parade Entries'!O111,0)</f>
        <v>0</v>
      </c>
      <c r="N110" s="156">
        <f>IF('Parade Entries'!$G111="Political",'Parade Entries'!P111,0)</f>
        <v>0</v>
      </c>
      <c r="O110" s="156">
        <f>IF('Parade Entries'!$G111="Political",'Parade Entries'!Q111,0)</f>
        <v>0</v>
      </c>
      <c r="P110" s="156">
        <f>IF('Parade Entries'!$G111="Political",'Parade Entries'!R111,0)</f>
        <v>0</v>
      </c>
      <c r="Q110" s="156">
        <f>IF('Parade Entries'!$G111="Political",'Parade Entries'!S111,0)</f>
        <v>0</v>
      </c>
      <c r="R110" s="156">
        <f>IF('Parade Entries'!$G111="Political",'Parade Entries'!T111,0)</f>
        <v>0</v>
      </c>
      <c r="S110" s="271">
        <f>IF('Parade Entries'!$G111="Political",'Parade Entries'!U111,0)</f>
        <v>0</v>
      </c>
      <c r="T110" s="271">
        <f>IF('Parade Entries'!$G111="Political",'Parade Entries'!W111,0)</f>
        <v>0</v>
      </c>
      <c r="U110" s="271">
        <f>IF('Parade Entries'!$G111="Political",'Parade Entries'!X111,0)</f>
        <v>0</v>
      </c>
      <c r="V110" s="271">
        <f>IF('Parade Entries'!$G111="Political",'Parade Entries'!V111,0)</f>
        <v>0</v>
      </c>
      <c r="W110" s="272">
        <f>IF('Parade Entries'!$G111="Political",'Parade Entries'!Y111,0)</f>
        <v>0</v>
      </c>
      <c r="X110" s="271">
        <f>IF('Parade Entries'!$G111="Political",'Parade Entries'!Z111,0)</f>
        <v>0</v>
      </c>
      <c r="Y110" s="272">
        <f>IF('Parade Entries'!$G111="Political",'Parade Entries'!AA111,0)</f>
        <v>0</v>
      </c>
      <c r="Z110" s="271">
        <f>IF('Parade Entries'!$G111="Political",'Parade Entries'!AB111,0)</f>
        <v>0</v>
      </c>
      <c r="AA110" s="272">
        <f>IF('Parade Entries'!$G111="Political",'Parade Entries'!AC111,0)</f>
        <v>0</v>
      </c>
      <c r="AB110" s="156">
        <f>IF('Parade Entries'!$G111="Political",'Parade Entries'!AD111,0)</f>
        <v>0</v>
      </c>
      <c r="AC110" s="156">
        <f>IF('Parade Entries'!$G111="Political",'Parade Entries'!AE111,0)</f>
        <v>0</v>
      </c>
      <c r="AD110" s="156">
        <f>IF('Parade Entries'!$G111="Political",'Parade Entries'!AF111,0)</f>
        <v>0</v>
      </c>
    </row>
    <row r="111" spans="2:30" ht="18" x14ac:dyDescent="0.25">
      <c r="B111" s="156">
        <f>IF('Parade Entries'!$G112="Political",'Parade Entries'!B112,0)</f>
        <v>0</v>
      </c>
      <c r="C111" s="233">
        <f>IF('Parade Entries'!$G112="Political",'Parade Entries'!E112,0)</f>
        <v>0</v>
      </c>
      <c r="D111" s="269">
        <f>IF('Parade Entries'!$G112="Political",'Parade Entries'!F112,0)</f>
        <v>0</v>
      </c>
      <c r="E111" s="156">
        <f>IF('Parade Entries'!$G112="Political",'Parade Entries'!G112,0)</f>
        <v>0</v>
      </c>
      <c r="F111" s="156">
        <f>IF('Parade Entries'!$G112="Political",'Parade Entries'!H112,0)</f>
        <v>0</v>
      </c>
      <c r="G111" s="156">
        <f>IF('Parade Entries'!$G112="Political",'Parade Entries'!I112,0)</f>
        <v>0</v>
      </c>
      <c r="H111" s="156">
        <f>IF('Parade Entries'!$G112="Political",'Parade Entries'!J112,0)</f>
        <v>0</v>
      </c>
      <c r="I111" s="268">
        <f>IF('Parade Entries'!$G112="Political",'Parade Entries'!K112,0)</f>
        <v>0</v>
      </c>
      <c r="J111" s="156">
        <f>IF('Parade Entries'!$G112="Political",'Parade Entries'!L112,0)</f>
        <v>0</v>
      </c>
      <c r="K111" s="156">
        <f>IF('Parade Entries'!$G112="Political",'Parade Entries'!M112,0)</f>
        <v>0</v>
      </c>
      <c r="L111" s="156">
        <f>IF('Parade Entries'!$G112="Political",'Parade Entries'!N112,0)</f>
        <v>0</v>
      </c>
      <c r="M111" s="156">
        <f>IF('Parade Entries'!$G112="Political",'Parade Entries'!O112,0)</f>
        <v>0</v>
      </c>
      <c r="N111" s="156">
        <f>IF('Parade Entries'!$G112="Political",'Parade Entries'!P112,0)</f>
        <v>0</v>
      </c>
      <c r="O111" s="156">
        <f>IF('Parade Entries'!$G112="Political",'Parade Entries'!Q112,0)</f>
        <v>0</v>
      </c>
      <c r="P111" s="156">
        <f>IF('Parade Entries'!$G112="Political",'Parade Entries'!R112,0)</f>
        <v>0</v>
      </c>
      <c r="Q111" s="156">
        <f>IF('Parade Entries'!$G112="Political",'Parade Entries'!S112,0)</f>
        <v>0</v>
      </c>
      <c r="R111" s="156">
        <f>IF('Parade Entries'!$G112="Political",'Parade Entries'!T112,0)</f>
        <v>0</v>
      </c>
      <c r="S111" s="271">
        <f>IF('Parade Entries'!$G112="Political",'Parade Entries'!U112,0)</f>
        <v>0</v>
      </c>
      <c r="T111" s="271">
        <f>IF('Parade Entries'!$G112="Political",'Parade Entries'!W112,0)</f>
        <v>0</v>
      </c>
      <c r="U111" s="271">
        <f>IF('Parade Entries'!$G112="Political",'Parade Entries'!X112,0)</f>
        <v>0</v>
      </c>
      <c r="V111" s="271">
        <f>IF('Parade Entries'!$G112="Political",'Parade Entries'!V112,0)</f>
        <v>0</v>
      </c>
      <c r="W111" s="272">
        <f>IF('Parade Entries'!$G112="Political",'Parade Entries'!Y112,0)</f>
        <v>0</v>
      </c>
      <c r="X111" s="271">
        <f>IF('Parade Entries'!$G112="Political",'Parade Entries'!Z112,0)</f>
        <v>0</v>
      </c>
      <c r="Y111" s="272">
        <f>IF('Parade Entries'!$G112="Political",'Parade Entries'!AA112,0)</f>
        <v>0</v>
      </c>
      <c r="Z111" s="271">
        <f>IF('Parade Entries'!$G112="Political",'Parade Entries'!AB112,0)</f>
        <v>0</v>
      </c>
      <c r="AA111" s="272">
        <f>IF('Parade Entries'!$G112="Political",'Parade Entries'!AC112,0)</f>
        <v>0</v>
      </c>
      <c r="AB111" s="156">
        <f>IF('Parade Entries'!$G112="Political",'Parade Entries'!AD112,0)</f>
        <v>0</v>
      </c>
      <c r="AC111" s="156">
        <f>IF('Parade Entries'!$G112="Political",'Parade Entries'!AE112,0)</f>
        <v>0</v>
      </c>
      <c r="AD111" s="156">
        <f>IF('Parade Entries'!$G112="Political",'Parade Entries'!AF112,0)</f>
        <v>0</v>
      </c>
    </row>
    <row r="112" spans="2:30" ht="18" x14ac:dyDescent="0.25">
      <c r="B112" s="156">
        <f>IF('Parade Entries'!$G113="Political",'Parade Entries'!B113,0)</f>
        <v>0</v>
      </c>
      <c r="C112" s="233">
        <f>IF('Parade Entries'!$G113="Political",'Parade Entries'!E113,0)</f>
        <v>0</v>
      </c>
      <c r="D112" s="269">
        <f>IF('Parade Entries'!$G113="Political",'Parade Entries'!F113,0)</f>
        <v>0</v>
      </c>
      <c r="E112" s="156">
        <f>IF('Parade Entries'!$G113="Political",'Parade Entries'!G113,0)</f>
        <v>0</v>
      </c>
      <c r="F112" s="156">
        <f>IF('Parade Entries'!$G113="Political",'Parade Entries'!H113,0)</f>
        <v>0</v>
      </c>
      <c r="G112" s="156">
        <f>IF('Parade Entries'!$G113="Political",'Parade Entries'!I113,0)</f>
        <v>0</v>
      </c>
      <c r="H112" s="156">
        <f>IF('Parade Entries'!$G113="Political",'Parade Entries'!J113,0)</f>
        <v>0</v>
      </c>
      <c r="I112" s="268">
        <f>IF('Parade Entries'!$G113="Political",'Parade Entries'!K113,0)</f>
        <v>0</v>
      </c>
      <c r="J112" s="156">
        <f>IF('Parade Entries'!$G113="Political",'Parade Entries'!L113,0)</f>
        <v>0</v>
      </c>
      <c r="K112" s="156">
        <f>IF('Parade Entries'!$G113="Political",'Parade Entries'!M113,0)</f>
        <v>0</v>
      </c>
      <c r="L112" s="156">
        <f>IF('Parade Entries'!$G113="Political",'Parade Entries'!N113,0)</f>
        <v>0</v>
      </c>
      <c r="M112" s="156">
        <f>IF('Parade Entries'!$G113="Political",'Parade Entries'!O113,0)</f>
        <v>0</v>
      </c>
      <c r="N112" s="156">
        <f>IF('Parade Entries'!$G113="Political",'Parade Entries'!P113,0)</f>
        <v>0</v>
      </c>
      <c r="O112" s="156">
        <f>IF('Parade Entries'!$G113="Political",'Parade Entries'!Q113,0)</f>
        <v>0</v>
      </c>
      <c r="P112" s="156">
        <f>IF('Parade Entries'!$G113="Political",'Parade Entries'!R113,0)</f>
        <v>0</v>
      </c>
      <c r="Q112" s="156">
        <f>IF('Parade Entries'!$G113="Political",'Parade Entries'!S113,0)</f>
        <v>0</v>
      </c>
      <c r="R112" s="156">
        <f>IF('Parade Entries'!$G113="Political",'Parade Entries'!T113,0)</f>
        <v>0</v>
      </c>
      <c r="S112" s="271">
        <f>IF('Parade Entries'!$G113="Political",'Parade Entries'!U113,0)</f>
        <v>0</v>
      </c>
      <c r="T112" s="271">
        <f>IF('Parade Entries'!$G113="Political",'Parade Entries'!W113,0)</f>
        <v>0</v>
      </c>
      <c r="U112" s="271">
        <f>IF('Parade Entries'!$G113="Political",'Parade Entries'!X113,0)</f>
        <v>0</v>
      </c>
      <c r="V112" s="271">
        <f>IF('Parade Entries'!$G113="Political",'Parade Entries'!V113,0)</f>
        <v>0</v>
      </c>
      <c r="W112" s="272">
        <f>IF('Parade Entries'!$G113="Political",'Parade Entries'!Y113,0)</f>
        <v>0</v>
      </c>
      <c r="X112" s="271">
        <f>IF('Parade Entries'!$G113="Political",'Parade Entries'!Z113,0)</f>
        <v>0</v>
      </c>
      <c r="Y112" s="272">
        <f>IF('Parade Entries'!$G113="Political",'Parade Entries'!AA113,0)</f>
        <v>0</v>
      </c>
      <c r="Z112" s="271">
        <f>IF('Parade Entries'!$G113="Political",'Parade Entries'!AB113,0)</f>
        <v>0</v>
      </c>
      <c r="AA112" s="272">
        <f>IF('Parade Entries'!$G113="Political",'Parade Entries'!AC113,0)</f>
        <v>0</v>
      </c>
      <c r="AB112" s="156">
        <f>IF('Parade Entries'!$G113="Political",'Parade Entries'!AD113,0)</f>
        <v>0</v>
      </c>
      <c r="AC112" s="156">
        <f>IF('Parade Entries'!$G113="Political",'Parade Entries'!AE113,0)</f>
        <v>0</v>
      </c>
      <c r="AD112" s="156">
        <f>IF('Parade Entries'!$G113="Political",'Parade Entries'!AF113,0)</f>
        <v>0</v>
      </c>
    </row>
    <row r="113" spans="2:30" ht="18" x14ac:dyDescent="0.25">
      <c r="B113" s="156">
        <f>IF('Parade Entries'!$G114="Political",'Parade Entries'!B114,0)</f>
        <v>0</v>
      </c>
      <c r="C113" s="233">
        <f>IF('Parade Entries'!$G114="Political",'Parade Entries'!E114,0)</f>
        <v>0</v>
      </c>
      <c r="D113" s="269">
        <f>IF('Parade Entries'!$G114="Political",'Parade Entries'!F114,0)</f>
        <v>0</v>
      </c>
      <c r="E113" s="156">
        <f>IF('Parade Entries'!$G114="Political",'Parade Entries'!G114,0)</f>
        <v>0</v>
      </c>
      <c r="F113" s="156">
        <f>IF('Parade Entries'!$G114="Political",'Parade Entries'!H114,0)</f>
        <v>0</v>
      </c>
      <c r="G113" s="156">
        <f>IF('Parade Entries'!$G114="Political",'Parade Entries'!I114,0)</f>
        <v>0</v>
      </c>
      <c r="H113" s="156">
        <f>IF('Parade Entries'!$G114="Political",'Parade Entries'!J114,0)</f>
        <v>0</v>
      </c>
      <c r="I113" s="268">
        <f>IF('Parade Entries'!$G114="Political",'Parade Entries'!K114,0)</f>
        <v>0</v>
      </c>
      <c r="J113" s="156">
        <f>IF('Parade Entries'!$G114="Political",'Parade Entries'!L114,0)</f>
        <v>0</v>
      </c>
      <c r="K113" s="156">
        <f>IF('Parade Entries'!$G114="Political",'Parade Entries'!M114,0)</f>
        <v>0</v>
      </c>
      <c r="L113" s="156">
        <f>IF('Parade Entries'!$G114="Political",'Parade Entries'!N114,0)</f>
        <v>0</v>
      </c>
      <c r="M113" s="156">
        <f>IF('Parade Entries'!$G114="Political",'Parade Entries'!O114,0)</f>
        <v>0</v>
      </c>
      <c r="N113" s="156">
        <f>IF('Parade Entries'!$G114="Political",'Parade Entries'!P114,0)</f>
        <v>0</v>
      </c>
      <c r="O113" s="156">
        <f>IF('Parade Entries'!$G114="Political",'Parade Entries'!Q114,0)</f>
        <v>0</v>
      </c>
      <c r="P113" s="156">
        <f>IF('Parade Entries'!$G114="Political",'Parade Entries'!R114,0)</f>
        <v>0</v>
      </c>
      <c r="Q113" s="156">
        <f>IF('Parade Entries'!$G114="Political",'Parade Entries'!S114,0)</f>
        <v>0</v>
      </c>
      <c r="R113" s="156">
        <f>IF('Parade Entries'!$G114="Political",'Parade Entries'!T114,0)</f>
        <v>0</v>
      </c>
      <c r="S113" s="271">
        <f>IF('Parade Entries'!$G114="Political",'Parade Entries'!U114,0)</f>
        <v>0</v>
      </c>
      <c r="T113" s="271">
        <f>IF('Parade Entries'!$G114="Political",'Parade Entries'!W114,0)</f>
        <v>0</v>
      </c>
      <c r="U113" s="271">
        <f>IF('Parade Entries'!$G114="Political",'Parade Entries'!X114,0)</f>
        <v>0</v>
      </c>
      <c r="V113" s="271">
        <f>IF('Parade Entries'!$G114="Political",'Parade Entries'!V114,0)</f>
        <v>0</v>
      </c>
      <c r="W113" s="272">
        <f>IF('Parade Entries'!$G114="Political",'Parade Entries'!Y114,0)</f>
        <v>0</v>
      </c>
      <c r="X113" s="271">
        <f>IF('Parade Entries'!$G114="Political",'Parade Entries'!Z114,0)</f>
        <v>0</v>
      </c>
      <c r="Y113" s="272">
        <f>IF('Parade Entries'!$G114="Political",'Parade Entries'!AA114,0)</f>
        <v>0</v>
      </c>
      <c r="Z113" s="271">
        <f>IF('Parade Entries'!$G114="Political",'Parade Entries'!AB114,0)</f>
        <v>0</v>
      </c>
      <c r="AA113" s="272">
        <f>IF('Parade Entries'!$G114="Political",'Parade Entries'!AC114,0)</f>
        <v>0</v>
      </c>
      <c r="AB113" s="156">
        <f>IF('Parade Entries'!$G114="Political",'Parade Entries'!AD114,0)</f>
        <v>0</v>
      </c>
      <c r="AC113" s="156">
        <f>IF('Parade Entries'!$G114="Political",'Parade Entries'!AE114,0)</f>
        <v>0</v>
      </c>
      <c r="AD113" s="156">
        <f>IF('Parade Entries'!$G114="Political",'Parade Entries'!AF114,0)</f>
        <v>0</v>
      </c>
    </row>
    <row r="114" spans="2:30" ht="18" x14ac:dyDescent="0.25">
      <c r="B114" s="156" t="str">
        <f>IF('Parade Entries'!$G115="Political",'Parade Entries'!B115,0)</f>
        <v>Lakeisha Purchase, Alderwoman, Ward 5</v>
      </c>
      <c r="C114" s="233">
        <f>IF('Parade Entries'!$G115="Political",'Parade Entries'!E115,0)</f>
        <v>46081</v>
      </c>
      <c r="D114" s="269" t="str">
        <f>IF('Parade Entries'!$G115="Political",'Parade Entries'!F115,0)</f>
        <v>PAID</v>
      </c>
      <c r="E114" s="156" t="str">
        <f>IF('Parade Entries'!$G115="Political",'Parade Entries'!G115,0)</f>
        <v>Political</v>
      </c>
      <c r="F114" s="156" t="str">
        <f>IF('Parade Entries'!$G115="Political",'Parade Entries'!H115,0)</f>
        <v>Lakeisha</v>
      </c>
      <c r="G114" s="156" t="str">
        <f>IF('Parade Entries'!$G115="Political",'Parade Entries'!I115,0)</f>
        <v>Purchase</v>
      </c>
      <c r="H114" s="156" t="str">
        <f>IF('Parade Entries'!$G115="Political",'Parade Entries'!J115,0)</f>
        <v>lakeishapurchase217@gmail.com</v>
      </c>
      <c r="I114" s="268">
        <f>IF('Parade Entries'!$G115="Political",'Parade Entries'!K115,0)</f>
        <v>2176523531</v>
      </c>
      <c r="J114" s="156" t="str">
        <f>IF('Parade Entries'!$G115="Political",'Parade Entries'!L115,0)</f>
        <v>Join Alderwoman Lakeisha Purchase, Ward 5, as we celebrate one of Springfield’s most cherished traditions alongside friends and neighbors from Enos Park, Vinegar Hill, Lincoln Park, and N.E.A.T. This year’s St. Patrick’s Day Parade will bring the heart of Ward 5 to life—uniting our community in a vibrant celebration filled with pride, connection, and festive spirit.
Alderwoman Purchase is a strong advocate for Springfield’s downtown corridor and encourages attendees to support local restaurants, pubs, and small businesses throughout the day. The celebration will also feature “LIVE FROM THE FIVE,” a live broadcast capturing memorable moments, community highlights, and the joy of neighbors coming together. On behalf of Alderwoman Lakeisha Purchase, we invite you to join us for a safe, welcoming, and unforgettable St. Patrick’s Day celebration in Ward 5.</v>
      </c>
      <c r="K114" s="156">
        <f>IF('Parade Entries'!$G115="Political",'Parade Entries'!M115,0)</f>
        <v>25</v>
      </c>
      <c r="L114" s="156">
        <f>IF('Parade Entries'!$G115="Political",'Parade Entries'!N115,0)</f>
        <v>0</v>
      </c>
      <c r="M114" s="156" t="str">
        <f>IF('Parade Entries'!$G115="Political",'Parade Entries'!O115,0)</f>
        <v>Not Sure</v>
      </c>
      <c r="N114" s="156" t="str">
        <f>IF('Parade Entries'!$G115="Political",'Parade Entries'!P115,0)</f>
        <v>No</v>
      </c>
      <c r="O114" s="156">
        <f>IF('Parade Entries'!$G115="Political",'Parade Entries'!Q115,0)</f>
        <v>1</v>
      </c>
      <c r="P114" s="156">
        <f>IF('Parade Entries'!$G115="Political",'Parade Entries'!R115,0)</f>
        <v>0</v>
      </c>
      <c r="Q114" s="156" t="str">
        <f>IF('Parade Entries'!$G115="Political",'Parade Entries'!S115,0)</f>
        <v>1 Toyota Trundra</v>
      </c>
      <c r="R114" s="156" t="str">
        <f>IF('Parade Entries'!$G115="Political",'Parade Entries'!T115,0)</f>
        <v>Online - Stripe</v>
      </c>
      <c r="S114" s="271">
        <f>IF('Parade Entries'!$G115="Political",'Parade Entries'!U115,0)</f>
        <v>350</v>
      </c>
      <c r="T114" s="271">
        <f>IF('Parade Entries'!$G115="Political",'Parade Entries'!W115,0)</f>
        <v>339.55</v>
      </c>
      <c r="U114" s="271">
        <f>IF('Parade Entries'!$G115="Political",'Parade Entries'!X115,0)</f>
        <v>0</v>
      </c>
      <c r="V114" s="271">
        <f>IF('Parade Entries'!$G115="Political",'Parade Entries'!V115,0)</f>
        <v>10.45</v>
      </c>
      <c r="W114" s="272">
        <f>IF('Parade Entries'!$G115="Political",'Parade Entries'!Y115,0)</f>
        <v>2.9857142857142856E-2</v>
      </c>
      <c r="X114" s="271">
        <f>IF('Parade Entries'!$G115="Political",'Parade Entries'!Z115,0)</f>
        <v>0</v>
      </c>
      <c r="Y114" s="272">
        <f>IF('Parade Entries'!$G115="Political",'Parade Entries'!AA115,0)</f>
        <v>0</v>
      </c>
      <c r="Z114" s="271">
        <f>IF('Parade Entries'!$G115="Political",'Parade Entries'!AB115,0)</f>
        <v>10.45</v>
      </c>
      <c r="AA114" s="272">
        <f>IF('Parade Entries'!$G115="Political",'Parade Entries'!AC115,0)</f>
        <v>2.9857142857142856E-2</v>
      </c>
      <c r="AB114" s="156" t="str">
        <f>IF('Parade Entries'!$G115="Political",'Parade Entries'!AD115,0)</f>
        <v>Lakeisha Purchase</v>
      </c>
      <c r="AC114" s="156" t="str">
        <f>IF('Parade Entries'!$G115="Political",'Parade Entries'!AE115,0)</f>
        <v>New Site</v>
      </c>
      <c r="AD114" s="156">
        <f>IF('Parade Entries'!$G115="Political",'Parade Entries'!AF115,0)</f>
        <v>0</v>
      </c>
    </row>
    <row r="115" spans="2:30" ht="18" x14ac:dyDescent="0.25">
      <c r="B115" s="156">
        <f>IF('Parade Entries'!$G116="Political",'Parade Entries'!B116,0)</f>
        <v>0</v>
      </c>
      <c r="C115" s="233">
        <f>IF('Parade Entries'!$G116="Political",'Parade Entries'!E116,0)</f>
        <v>0</v>
      </c>
      <c r="D115" s="269">
        <f>IF('Parade Entries'!$G116="Political",'Parade Entries'!F116,0)</f>
        <v>0</v>
      </c>
      <c r="E115" s="156">
        <f>IF('Parade Entries'!$G116="Political",'Parade Entries'!G116,0)</f>
        <v>0</v>
      </c>
      <c r="F115" s="156">
        <f>IF('Parade Entries'!$G116="Political",'Parade Entries'!H116,0)</f>
        <v>0</v>
      </c>
      <c r="G115" s="156">
        <f>IF('Parade Entries'!$G116="Political",'Parade Entries'!I116,0)</f>
        <v>0</v>
      </c>
      <c r="H115" s="156">
        <f>IF('Parade Entries'!$G116="Political",'Parade Entries'!J116,0)</f>
        <v>0</v>
      </c>
      <c r="I115" s="268">
        <f>IF('Parade Entries'!$G116="Political",'Parade Entries'!K116,0)</f>
        <v>0</v>
      </c>
      <c r="J115" s="156">
        <f>IF('Parade Entries'!$G116="Political",'Parade Entries'!L116,0)</f>
        <v>0</v>
      </c>
      <c r="K115" s="156">
        <f>IF('Parade Entries'!$G116="Political",'Parade Entries'!M116,0)</f>
        <v>0</v>
      </c>
      <c r="L115" s="156">
        <f>IF('Parade Entries'!$G116="Political",'Parade Entries'!N116,0)</f>
        <v>0</v>
      </c>
      <c r="M115" s="156">
        <f>IF('Parade Entries'!$G116="Political",'Parade Entries'!O116,0)</f>
        <v>0</v>
      </c>
      <c r="N115" s="156">
        <f>IF('Parade Entries'!$G116="Political",'Parade Entries'!P116,0)</f>
        <v>0</v>
      </c>
      <c r="O115" s="156">
        <f>IF('Parade Entries'!$G116="Political",'Parade Entries'!Q116,0)</f>
        <v>0</v>
      </c>
      <c r="P115" s="156">
        <f>IF('Parade Entries'!$G116="Political",'Parade Entries'!R116,0)</f>
        <v>0</v>
      </c>
      <c r="Q115" s="156">
        <f>IF('Parade Entries'!$G116="Political",'Parade Entries'!S116,0)</f>
        <v>0</v>
      </c>
      <c r="R115" s="156">
        <f>IF('Parade Entries'!$G116="Political",'Parade Entries'!T116,0)</f>
        <v>0</v>
      </c>
      <c r="S115" s="271">
        <f>IF('Parade Entries'!$G116="Political",'Parade Entries'!U116,0)</f>
        <v>0</v>
      </c>
      <c r="T115" s="271">
        <f>IF('Parade Entries'!$G116="Political",'Parade Entries'!W116,0)</f>
        <v>0</v>
      </c>
      <c r="U115" s="271">
        <f>IF('Parade Entries'!$G116="Political",'Parade Entries'!X116,0)</f>
        <v>0</v>
      </c>
      <c r="V115" s="271">
        <f>IF('Parade Entries'!$G116="Political",'Parade Entries'!V116,0)</f>
        <v>0</v>
      </c>
      <c r="W115" s="272">
        <f>IF('Parade Entries'!$G116="Political",'Parade Entries'!Y116,0)</f>
        <v>0</v>
      </c>
      <c r="X115" s="271">
        <f>IF('Parade Entries'!$G116="Political",'Parade Entries'!Z116,0)</f>
        <v>0</v>
      </c>
      <c r="Y115" s="272">
        <f>IF('Parade Entries'!$G116="Political",'Parade Entries'!AA116,0)</f>
        <v>0</v>
      </c>
      <c r="Z115" s="271">
        <f>IF('Parade Entries'!$G116="Political",'Parade Entries'!AB116,0)</f>
        <v>0</v>
      </c>
      <c r="AA115" s="272">
        <f>IF('Parade Entries'!$G116="Political",'Parade Entries'!AC116,0)</f>
        <v>0</v>
      </c>
      <c r="AB115" s="156">
        <f>IF('Parade Entries'!$G116="Political",'Parade Entries'!AD116,0)</f>
        <v>0</v>
      </c>
      <c r="AC115" s="156">
        <f>IF('Parade Entries'!$G116="Political",'Parade Entries'!AE116,0)</f>
        <v>0</v>
      </c>
      <c r="AD115" s="156">
        <f>IF('Parade Entries'!$G116="Political",'Parade Entries'!AF116,0)</f>
        <v>0</v>
      </c>
    </row>
    <row r="116" spans="2:30" ht="18" x14ac:dyDescent="0.25">
      <c r="B116" s="156">
        <f>IF('Parade Entries'!$G117="Political",'Parade Entries'!B117,0)</f>
        <v>0</v>
      </c>
      <c r="C116" s="233">
        <f>IF('Parade Entries'!$G117="Political",'Parade Entries'!E117,0)</f>
        <v>0</v>
      </c>
      <c r="D116" s="269">
        <f>IF('Parade Entries'!$G117="Political",'Parade Entries'!F117,0)</f>
        <v>0</v>
      </c>
      <c r="E116" s="156">
        <f>IF('Parade Entries'!$G117="Political",'Parade Entries'!G117,0)</f>
        <v>0</v>
      </c>
      <c r="F116" s="156">
        <f>IF('Parade Entries'!$G117="Political",'Parade Entries'!H117,0)</f>
        <v>0</v>
      </c>
      <c r="G116" s="156">
        <f>IF('Parade Entries'!$G117="Political",'Parade Entries'!I117,0)</f>
        <v>0</v>
      </c>
      <c r="H116" s="156">
        <f>IF('Parade Entries'!$G117="Political",'Parade Entries'!J117,0)</f>
        <v>0</v>
      </c>
      <c r="I116" s="268">
        <f>IF('Parade Entries'!$G117="Political",'Parade Entries'!K117,0)</f>
        <v>0</v>
      </c>
      <c r="J116" s="156">
        <f>IF('Parade Entries'!$G117="Political",'Parade Entries'!L117,0)</f>
        <v>0</v>
      </c>
      <c r="K116" s="156">
        <f>IF('Parade Entries'!$G117="Political",'Parade Entries'!M117,0)</f>
        <v>0</v>
      </c>
      <c r="L116" s="156">
        <f>IF('Parade Entries'!$G117="Political",'Parade Entries'!N117,0)</f>
        <v>0</v>
      </c>
      <c r="M116" s="156">
        <f>IF('Parade Entries'!$G117="Political",'Parade Entries'!O117,0)</f>
        <v>0</v>
      </c>
      <c r="N116" s="156">
        <f>IF('Parade Entries'!$G117="Political",'Parade Entries'!P117,0)</f>
        <v>0</v>
      </c>
      <c r="O116" s="156">
        <f>IF('Parade Entries'!$G117="Political",'Parade Entries'!Q117,0)</f>
        <v>0</v>
      </c>
      <c r="P116" s="156">
        <f>IF('Parade Entries'!$G117="Political",'Parade Entries'!R117,0)</f>
        <v>0</v>
      </c>
      <c r="Q116" s="156">
        <f>IF('Parade Entries'!$G117="Political",'Parade Entries'!S117,0)</f>
        <v>0</v>
      </c>
      <c r="R116" s="156">
        <f>IF('Parade Entries'!$G117="Political",'Parade Entries'!T117,0)</f>
        <v>0</v>
      </c>
      <c r="S116" s="271">
        <f>IF('Parade Entries'!$G117="Political",'Parade Entries'!U117,0)</f>
        <v>0</v>
      </c>
      <c r="T116" s="271">
        <f>IF('Parade Entries'!$G117="Political",'Parade Entries'!W117,0)</f>
        <v>0</v>
      </c>
      <c r="U116" s="271">
        <f>IF('Parade Entries'!$G117="Political",'Parade Entries'!X117,0)</f>
        <v>0</v>
      </c>
      <c r="V116" s="271">
        <f>IF('Parade Entries'!$G117="Political",'Parade Entries'!V117,0)</f>
        <v>0</v>
      </c>
      <c r="W116" s="272">
        <f>IF('Parade Entries'!$G117="Political",'Parade Entries'!Y117,0)</f>
        <v>0</v>
      </c>
      <c r="X116" s="271">
        <f>IF('Parade Entries'!$G117="Political",'Parade Entries'!Z117,0)</f>
        <v>0</v>
      </c>
      <c r="Y116" s="272">
        <f>IF('Parade Entries'!$G117="Political",'Parade Entries'!AA117,0)</f>
        <v>0</v>
      </c>
      <c r="Z116" s="271">
        <f>IF('Parade Entries'!$G117="Political",'Parade Entries'!AB117,0)</f>
        <v>0</v>
      </c>
      <c r="AA116" s="272">
        <f>IF('Parade Entries'!$G117="Political",'Parade Entries'!AC117,0)</f>
        <v>0</v>
      </c>
      <c r="AB116" s="156">
        <f>IF('Parade Entries'!$G117="Political",'Parade Entries'!AD117,0)</f>
        <v>0</v>
      </c>
      <c r="AC116" s="156">
        <f>IF('Parade Entries'!$G117="Political",'Parade Entries'!AE117,0)</f>
        <v>0</v>
      </c>
      <c r="AD116" s="156">
        <f>IF('Parade Entries'!$G117="Political",'Parade Entries'!AF117,0)</f>
        <v>0</v>
      </c>
    </row>
    <row r="117" spans="2:30" ht="18" x14ac:dyDescent="0.25">
      <c r="B117" s="156">
        <f>IF('Parade Entries'!$G118="Political",'Parade Entries'!B118,0)</f>
        <v>0</v>
      </c>
      <c r="C117" s="233">
        <f>IF('Parade Entries'!$G118="Political",'Parade Entries'!E118,0)</f>
        <v>0</v>
      </c>
      <c r="D117" s="269">
        <f>IF('Parade Entries'!$G118="Political",'Parade Entries'!F118,0)</f>
        <v>0</v>
      </c>
      <c r="E117" s="156">
        <f>IF('Parade Entries'!$G118="Political",'Parade Entries'!G118,0)</f>
        <v>0</v>
      </c>
      <c r="F117" s="156">
        <f>IF('Parade Entries'!$G118="Political",'Parade Entries'!H118,0)</f>
        <v>0</v>
      </c>
      <c r="G117" s="156">
        <f>IF('Parade Entries'!$G118="Political",'Parade Entries'!I118,0)</f>
        <v>0</v>
      </c>
      <c r="H117" s="156">
        <f>IF('Parade Entries'!$G118="Political",'Parade Entries'!J118,0)</f>
        <v>0</v>
      </c>
      <c r="I117" s="268">
        <f>IF('Parade Entries'!$G118="Political",'Parade Entries'!K118,0)</f>
        <v>0</v>
      </c>
      <c r="J117" s="156">
        <f>IF('Parade Entries'!$G118="Political",'Parade Entries'!L118,0)</f>
        <v>0</v>
      </c>
      <c r="K117" s="156">
        <f>IF('Parade Entries'!$G118="Political",'Parade Entries'!M118,0)</f>
        <v>0</v>
      </c>
      <c r="L117" s="156">
        <f>IF('Parade Entries'!$G118="Political",'Parade Entries'!N118,0)</f>
        <v>0</v>
      </c>
      <c r="M117" s="156">
        <f>IF('Parade Entries'!$G118="Political",'Parade Entries'!O118,0)</f>
        <v>0</v>
      </c>
      <c r="N117" s="156">
        <f>IF('Parade Entries'!$G118="Political",'Parade Entries'!P118,0)</f>
        <v>0</v>
      </c>
      <c r="O117" s="156">
        <f>IF('Parade Entries'!$G118="Political",'Parade Entries'!Q118,0)</f>
        <v>0</v>
      </c>
      <c r="P117" s="156">
        <f>IF('Parade Entries'!$G118="Political",'Parade Entries'!R118,0)</f>
        <v>0</v>
      </c>
      <c r="Q117" s="156">
        <f>IF('Parade Entries'!$G118="Political",'Parade Entries'!S118,0)</f>
        <v>0</v>
      </c>
      <c r="R117" s="156">
        <f>IF('Parade Entries'!$G118="Political",'Parade Entries'!T118,0)</f>
        <v>0</v>
      </c>
      <c r="S117" s="271">
        <f>IF('Parade Entries'!$G118="Political",'Parade Entries'!U118,0)</f>
        <v>0</v>
      </c>
      <c r="T117" s="271">
        <f>IF('Parade Entries'!$G118="Political",'Parade Entries'!W118,0)</f>
        <v>0</v>
      </c>
      <c r="U117" s="271">
        <f>IF('Parade Entries'!$G118="Political",'Parade Entries'!X118,0)</f>
        <v>0</v>
      </c>
      <c r="V117" s="271">
        <f>IF('Parade Entries'!$G118="Political",'Parade Entries'!V118,0)</f>
        <v>0</v>
      </c>
      <c r="W117" s="272">
        <f>IF('Parade Entries'!$G118="Political",'Parade Entries'!Y118,0)</f>
        <v>0</v>
      </c>
      <c r="X117" s="271">
        <f>IF('Parade Entries'!$G118="Political",'Parade Entries'!Z118,0)</f>
        <v>0</v>
      </c>
      <c r="Y117" s="272">
        <f>IF('Parade Entries'!$G118="Political",'Parade Entries'!AA118,0)</f>
        <v>0</v>
      </c>
      <c r="Z117" s="271">
        <f>IF('Parade Entries'!$G118="Political",'Parade Entries'!AB118,0)</f>
        <v>0</v>
      </c>
      <c r="AA117" s="272">
        <f>IF('Parade Entries'!$G118="Political",'Parade Entries'!AC118,0)</f>
        <v>0</v>
      </c>
      <c r="AB117" s="156">
        <f>IF('Parade Entries'!$G118="Political",'Parade Entries'!AD118,0)</f>
        <v>0</v>
      </c>
      <c r="AC117" s="156">
        <f>IF('Parade Entries'!$G118="Political",'Parade Entries'!AE118,0)</f>
        <v>0</v>
      </c>
      <c r="AD117" s="156">
        <f>IF('Parade Entries'!$G118="Political",'Parade Entries'!AF118,0)</f>
        <v>0</v>
      </c>
    </row>
    <row r="118" spans="2:30" ht="18" x14ac:dyDescent="0.25">
      <c r="B118" s="156"/>
      <c r="C118" s="233"/>
      <c r="D118" s="269"/>
      <c r="E118" s="156"/>
      <c r="F118" s="156"/>
      <c r="G118" s="156"/>
      <c r="H118" s="156">
        <f>IF('Parade Entries'!$G119="Political",'Parade Entries'!J119,0)</f>
        <v>0</v>
      </c>
      <c r="I118" s="268">
        <f>IF('Parade Entries'!$G119="Political",'Parade Entries'!K119,0)</f>
        <v>0</v>
      </c>
      <c r="J118" s="156">
        <f>IF('Parade Entries'!$G119="Political",'Parade Entries'!L119,0)</f>
        <v>0</v>
      </c>
      <c r="K118" s="156">
        <f>IF('Parade Entries'!$G119="Political",'Parade Entries'!M119,0)</f>
        <v>0</v>
      </c>
      <c r="L118" s="156">
        <f>IF('Parade Entries'!$G119="Political",'Parade Entries'!N119,0)</f>
        <v>0</v>
      </c>
      <c r="M118" s="156">
        <f>IF('Parade Entries'!$G119="Political",'Parade Entries'!O119,0)</f>
        <v>0</v>
      </c>
      <c r="N118" s="156">
        <f>IF('Parade Entries'!$G119="Political",'Parade Entries'!P119,0)</f>
        <v>0</v>
      </c>
      <c r="O118" s="156">
        <f>IF('Parade Entries'!$G119="Political",'Parade Entries'!Q119,0)</f>
        <v>0</v>
      </c>
      <c r="P118" s="156">
        <f>IF('Parade Entries'!$G119="Political",'Parade Entries'!R119,0)</f>
        <v>0</v>
      </c>
      <c r="Q118" s="156">
        <f>IF('Parade Entries'!$G119="Political",'Parade Entries'!S119,0)</f>
        <v>0</v>
      </c>
      <c r="R118" s="156">
        <f>IF('Parade Entries'!$G119="Political",'Parade Entries'!T119,0)</f>
        <v>0</v>
      </c>
      <c r="S118" s="271">
        <f>IF('Parade Entries'!$G119="Political",'Parade Entries'!U119,0)</f>
        <v>0</v>
      </c>
      <c r="T118" s="271">
        <f>IF('Parade Entries'!$G119="Political",'Parade Entries'!W119,0)</f>
        <v>0</v>
      </c>
      <c r="U118" s="271">
        <f>IF('Parade Entries'!$G119="Political",'Parade Entries'!X119,0)</f>
        <v>0</v>
      </c>
      <c r="V118" s="271">
        <f>IF('Parade Entries'!$G119="Political",'Parade Entries'!V119,0)</f>
        <v>0</v>
      </c>
      <c r="W118" s="272">
        <f>IF('Parade Entries'!$G119="Political",'Parade Entries'!Y119,0)</f>
        <v>0</v>
      </c>
      <c r="X118" s="271">
        <f>IF('Parade Entries'!$G119="Political",'Parade Entries'!Z119,0)</f>
        <v>0</v>
      </c>
      <c r="Y118" s="272">
        <f>IF('Parade Entries'!$G119="Political",'Parade Entries'!AA119,0)</f>
        <v>0</v>
      </c>
      <c r="Z118" s="271">
        <f>IF('Parade Entries'!$G119="Political",'Parade Entries'!AB119,0)</f>
        <v>0</v>
      </c>
      <c r="AA118" s="272">
        <f>IF('Parade Entries'!$G119="Political",'Parade Entries'!AC119,0)</f>
        <v>0</v>
      </c>
      <c r="AB118" s="156">
        <f>IF('Parade Entries'!$G119="Political",'Parade Entries'!AD119,0)</f>
        <v>0</v>
      </c>
      <c r="AC118" s="156">
        <f>IF('Parade Entries'!$G119="Political",'Parade Entries'!AE119,0)</f>
        <v>0</v>
      </c>
      <c r="AD118" s="156">
        <f>IF('Parade Entries'!$G119="Political",'Parade Entries'!AF119,0)</f>
        <v>0</v>
      </c>
    </row>
    <row r="119" spans="2:30" ht="18" x14ac:dyDescent="0.25">
      <c r="B119" s="156">
        <f>IF('Parade Entries'!$G119="Political",'Parade Entries'!B119,0)</f>
        <v>0</v>
      </c>
      <c r="C119" s="233">
        <f>IF('Parade Entries'!$G119="Political",'Parade Entries'!E119,0)</f>
        <v>0</v>
      </c>
      <c r="D119" s="269">
        <f>IF('Parade Entries'!$G119="Political",'Parade Entries'!F119,0)</f>
        <v>0</v>
      </c>
      <c r="E119" s="156">
        <f>IF('Parade Entries'!$G119="Political",'Parade Entries'!G119,0)</f>
        <v>0</v>
      </c>
      <c r="F119" s="156">
        <f>IF('Parade Entries'!$G119="Political",'Parade Entries'!H119,0)</f>
        <v>0</v>
      </c>
      <c r="G119" s="156">
        <f>IF('Parade Entries'!$G119="Political",'Parade Entries'!I119,0)</f>
        <v>0</v>
      </c>
      <c r="H119" s="156">
        <f>IF('Parade Entries'!$G120="Political",'Parade Entries'!J120,0)</f>
        <v>0</v>
      </c>
      <c r="I119" s="268">
        <f>IF('Parade Entries'!$G120="Political",'Parade Entries'!K120,0)</f>
        <v>0</v>
      </c>
      <c r="J119" s="156">
        <f>IF('Parade Entries'!$G120="Political",'Parade Entries'!L120,0)</f>
        <v>0</v>
      </c>
      <c r="K119" s="156">
        <f>IF('Parade Entries'!$G120="Political",'Parade Entries'!M120,0)</f>
        <v>0</v>
      </c>
      <c r="L119" s="156">
        <f>IF('Parade Entries'!$G120="Political",'Parade Entries'!N120,0)</f>
        <v>0</v>
      </c>
      <c r="M119" s="156">
        <f>IF('Parade Entries'!$G120="Political",'Parade Entries'!O120,0)</f>
        <v>0</v>
      </c>
      <c r="N119" s="156">
        <f>IF('Parade Entries'!$G120="Political",'Parade Entries'!P120,0)</f>
        <v>0</v>
      </c>
      <c r="O119" s="156">
        <f>IF('Parade Entries'!$G120="Political",'Parade Entries'!Q120,0)</f>
        <v>0</v>
      </c>
      <c r="P119" s="156">
        <f>IF('Parade Entries'!$G120="Political",'Parade Entries'!R120,0)</f>
        <v>0</v>
      </c>
      <c r="Q119" s="156">
        <f>IF('Parade Entries'!$G120="Political",'Parade Entries'!S120,0)</f>
        <v>0</v>
      </c>
      <c r="R119" s="156">
        <f>IF('Parade Entries'!$G120="Political",'Parade Entries'!T120,0)</f>
        <v>0</v>
      </c>
      <c r="S119" s="271">
        <f>IF('Parade Entries'!$G120="Political",'Parade Entries'!U120,0)</f>
        <v>0</v>
      </c>
      <c r="T119" s="271">
        <f>IF('Parade Entries'!$G120="Political",'Parade Entries'!W120,0)</f>
        <v>0</v>
      </c>
      <c r="U119" s="271">
        <f>IF('Parade Entries'!$G120="Political",'Parade Entries'!X120,0)</f>
        <v>0</v>
      </c>
      <c r="V119" s="271">
        <f>IF('Parade Entries'!$G120="Political",'Parade Entries'!V120,0)</f>
        <v>0</v>
      </c>
      <c r="W119" s="272">
        <f>IF('Parade Entries'!$G120="Political",'Parade Entries'!Y120,0)</f>
        <v>0</v>
      </c>
      <c r="X119" s="271">
        <f>IF('Parade Entries'!$G120="Political",'Parade Entries'!Z120,0)</f>
        <v>0</v>
      </c>
      <c r="Y119" s="272">
        <f>IF('Parade Entries'!$G120="Political",'Parade Entries'!AA120,0)</f>
        <v>0</v>
      </c>
      <c r="Z119" s="271">
        <f>IF('Parade Entries'!$G120="Political",'Parade Entries'!AB120,0)</f>
        <v>0</v>
      </c>
      <c r="AA119" s="272">
        <f>IF('Parade Entries'!$G120="Political",'Parade Entries'!AC120,0)</f>
        <v>0</v>
      </c>
      <c r="AB119" s="156">
        <f>IF('Parade Entries'!$G120="Political",'Parade Entries'!AD120,0)</f>
        <v>0</v>
      </c>
      <c r="AC119" s="156">
        <f>IF('Parade Entries'!$G120="Political",'Parade Entries'!AE120,0)</f>
        <v>0</v>
      </c>
      <c r="AD119" s="156">
        <f>IF('Parade Entries'!$G120="Political",'Parade Entries'!AF120,0)</f>
        <v>0</v>
      </c>
    </row>
    <row r="120" spans="2:30" ht="18" x14ac:dyDescent="0.25">
      <c r="B120" s="156">
        <f>IF('Parade Entries'!$G120="Political",'Parade Entries'!B120,0)</f>
        <v>0</v>
      </c>
      <c r="C120" s="233">
        <f>IF('Parade Entries'!$G120="Political",'Parade Entries'!E120,0)</f>
        <v>0</v>
      </c>
      <c r="D120" s="269">
        <f>IF('Parade Entries'!$G120="Political",'Parade Entries'!F120,0)</f>
        <v>0</v>
      </c>
      <c r="E120" s="156">
        <f>IF('Parade Entries'!$G120="Political",'Parade Entries'!G120,0)</f>
        <v>0</v>
      </c>
      <c r="F120" s="156">
        <f>IF('Parade Entries'!$G120="Political",'Parade Entries'!H120,0)</f>
        <v>0</v>
      </c>
      <c r="G120" s="156">
        <f>IF('Parade Entries'!$G120="Political",'Parade Entries'!I120,0)</f>
        <v>0</v>
      </c>
      <c r="H120" s="156">
        <f>IF('Parade Entries'!$G120="Political",'Parade Entries'!J120,0)</f>
        <v>0</v>
      </c>
      <c r="I120" s="268">
        <f>IF('Parade Entries'!$G120="Political",'Parade Entries'!K120,0)</f>
        <v>0</v>
      </c>
      <c r="J120" s="156">
        <f>IF('Parade Entries'!$G120="Political",'Parade Entries'!L120,0)</f>
        <v>0</v>
      </c>
      <c r="K120" s="156">
        <f>IF('Parade Entries'!$G120="Political",'Parade Entries'!M120,0)</f>
        <v>0</v>
      </c>
      <c r="L120" s="156">
        <f>IF('Parade Entries'!$G120="Political",'Parade Entries'!N120,0)</f>
        <v>0</v>
      </c>
      <c r="M120" s="156">
        <f>IF('Parade Entries'!$G120="Political",'Parade Entries'!O120,0)</f>
        <v>0</v>
      </c>
      <c r="N120" s="156">
        <f>IF('Parade Entries'!$G120="Political",'Parade Entries'!P120,0)</f>
        <v>0</v>
      </c>
      <c r="O120" s="156">
        <f>IF('Parade Entries'!$G120="Political",'Parade Entries'!Q120,0)</f>
        <v>0</v>
      </c>
      <c r="P120" s="156">
        <f>IF('Parade Entries'!$G120="Political",'Parade Entries'!R120,0)</f>
        <v>0</v>
      </c>
      <c r="Q120" s="156">
        <f>IF('Parade Entries'!$G120="Political",'Parade Entries'!S120,0)</f>
        <v>0</v>
      </c>
      <c r="R120" s="156">
        <f>IF('Parade Entries'!$G120="Political",'Parade Entries'!T120,0)</f>
        <v>0</v>
      </c>
      <c r="S120" s="271">
        <f>IF('Parade Entries'!$G120="Political",'Parade Entries'!U120,0)</f>
        <v>0</v>
      </c>
      <c r="T120" s="271">
        <f>IF('Parade Entries'!$G120="Political",'Parade Entries'!W120,0)</f>
        <v>0</v>
      </c>
      <c r="U120" s="271">
        <f>IF('Parade Entries'!$G120="Political",'Parade Entries'!X120,0)</f>
        <v>0</v>
      </c>
      <c r="V120" s="271">
        <f>IF('Parade Entries'!$G120="Political",'Parade Entries'!V120,0)</f>
        <v>0</v>
      </c>
      <c r="W120" s="272">
        <f>IF('Parade Entries'!$G120="Political",'Parade Entries'!Y120,0)</f>
        <v>0</v>
      </c>
      <c r="X120" s="271">
        <f>IF('Parade Entries'!$G120="Political",'Parade Entries'!Z120,0)</f>
        <v>0</v>
      </c>
      <c r="Y120" s="272">
        <f>IF('Parade Entries'!$G120="Political",'Parade Entries'!AA120,0)</f>
        <v>0</v>
      </c>
      <c r="Z120" s="271">
        <f>IF('Parade Entries'!$G120="Political",'Parade Entries'!AB120,0)</f>
        <v>0</v>
      </c>
      <c r="AA120" s="272">
        <f>IF('Parade Entries'!$G120="Political",'Parade Entries'!AC120,0)</f>
        <v>0</v>
      </c>
      <c r="AB120" s="156">
        <f>IF('Parade Entries'!$G120="Political",'Parade Entries'!AD120,0)</f>
        <v>0</v>
      </c>
      <c r="AC120" s="156">
        <f>IF('Parade Entries'!$G120="Political",'Parade Entries'!AE120,0)</f>
        <v>0</v>
      </c>
      <c r="AD120" s="156">
        <f>IF('Parade Entries'!$G120="Political",'Parade Entries'!AF120,0)</f>
        <v>0</v>
      </c>
    </row>
    <row r="121" spans="2:30" ht="18" x14ac:dyDescent="0.25">
      <c r="B121" s="156">
        <f>IF('Parade Entries'!$G121="Political",'Parade Entries'!B121,0)</f>
        <v>0</v>
      </c>
      <c r="C121" s="233">
        <f>IF('Parade Entries'!$G121="Political",'Parade Entries'!E121,0)</f>
        <v>0</v>
      </c>
      <c r="D121" s="269">
        <f>IF('Parade Entries'!$G121="Political",'Parade Entries'!F121,0)</f>
        <v>0</v>
      </c>
      <c r="E121" s="156">
        <f>IF('Parade Entries'!$G121="Political",'Parade Entries'!G121,0)</f>
        <v>0</v>
      </c>
      <c r="F121" s="156">
        <f>IF('Parade Entries'!$G121="Political",'Parade Entries'!H121,0)</f>
        <v>0</v>
      </c>
      <c r="G121" s="156">
        <f>IF('Parade Entries'!$G121="Political",'Parade Entries'!I121,0)</f>
        <v>0</v>
      </c>
      <c r="H121" s="156">
        <f>IF('Parade Entries'!$G121="Political",'Parade Entries'!J121,0)</f>
        <v>0</v>
      </c>
      <c r="I121" s="268">
        <f>IF('Parade Entries'!$G121="Political",'Parade Entries'!K121,0)</f>
        <v>0</v>
      </c>
      <c r="J121" s="156">
        <f>IF('Parade Entries'!$G121="Political",'Parade Entries'!L121,0)</f>
        <v>0</v>
      </c>
      <c r="K121" s="156">
        <f>IF('Parade Entries'!$G121="Political",'Parade Entries'!M121,0)</f>
        <v>0</v>
      </c>
      <c r="L121" s="156">
        <f>IF('Parade Entries'!$G121="Political",'Parade Entries'!N121,0)</f>
        <v>0</v>
      </c>
      <c r="M121" s="156">
        <f>IF('Parade Entries'!$G121="Political",'Parade Entries'!O121,0)</f>
        <v>0</v>
      </c>
      <c r="N121" s="156">
        <f>IF('Parade Entries'!$G121="Political",'Parade Entries'!P121,0)</f>
        <v>0</v>
      </c>
      <c r="O121" s="156">
        <f>IF('Parade Entries'!$G121="Political",'Parade Entries'!Q121,0)</f>
        <v>0</v>
      </c>
      <c r="P121" s="156">
        <f>IF('Parade Entries'!$G121="Political",'Parade Entries'!R121,0)</f>
        <v>0</v>
      </c>
      <c r="Q121" s="156">
        <f>IF('Parade Entries'!$G121="Political",'Parade Entries'!S121,0)</f>
        <v>0</v>
      </c>
      <c r="R121" s="156">
        <f>IF('Parade Entries'!$G121="Political",'Parade Entries'!T121,0)</f>
        <v>0</v>
      </c>
      <c r="S121" s="271">
        <f>IF('Parade Entries'!$G121="Political",'Parade Entries'!U121,0)</f>
        <v>0</v>
      </c>
      <c r="T121" s="271">
        <f>IF('Parade Entries'!$G121="Political",'Parade Entries'!W121,0)</f>
        <v>0</v>
      </c>
      <c r="U121" s="271">
        <f>IF('Parade Entries'!$G121="Political",'Parade Entries'!X121,0)</f>
        <v>0</v>
      </c>
      <c r="V121" s="271">
        <f>IF('Parade Entries'!$G121="Political",'Parade Entries'!V121,0)</f>
        <v>0</v>
      </c>
      <c r="W121" s="272">
        <f>IF('Parade Entries'!$G121="Political",'Parade Entries'!Y121,0)</f>
        <v>0</v>
      </c>
      <c r="X121" s="271">
        <f>IF('Parade Entries'!$G121="Political",'Parade Entries'!Z121,0)</f>
        <v>0</v>
      </c>
      <c r="Y121" s="272">
        <f>IF('Parade Entries'!$G121="Political",'Parade Entries'!AA121,0)</f>
        <v>0</v>
      </c>
      <c r="Z121" s="271">
        <f>IF('Parade Entries'!$G121="Political",'Parade Entries'!AB121,0)</f>
        <v>0</v>
      </c>
      <c r="AA121" s="272">
        <f>IF('Parade Entries'!$G121="Political",'Parade Entries'!AC121,0)</f>
        <v>0</v>
      </c>
      <c r="AB121" s="156">
        <f>IF('Parade Entries'!$G121="Political",'Parade Entries'!AD121,0)</f>
        <v>0</v>
      </c>
      <c r="AC121" s="156">
        <f>IF('Parade Entries'!$G121="Political",'Parade Entries'!AE121,0)</f>
        <v>0</v>
      </c>
      <c r="AD121" s="156">
        <f>IF('Parade Entries'!$G121="Political",'Parade Entries'!AF121,0)</f>
        <v>0</v>
      </c>
    </row>
    <row r="122" spans="2:30" ht="18" x14ac:dyDescent="0.25">
      <c r="B122" s="156" t="str">
        <f>IF('Parade Entries'!$G122="Political",'Parade Entries'!B122,0)</f>
        <v>Don Tracy for Illinois</v>
      </c>
      <c r="C122" s="233">
        <f>IF('Parade Entries'!$G122="Political",'Parade Entries'!E122,0)</f>
        <v>46086</v>
      </c>
      <c r="D122" s="269" t="str">
        <f>IF('Parade Entries'!$G122="Political",'Parade Entries'!F122,0)</f>
        <v>PAID</v>
      </c>
      <c r="E122" s="156" t="str">
        <f>IF('Parade Entries'!$G122="Political",'Parade Entries'!G122,0)</f>
        <v>Political</v>
      </c>
      <c r="F122" s="156" t="str">
        <f>IF('Parade Entries'!$G122="Political",'Parade Entries'!H122,0)</f>
        <v>Katie</v>
      </c>
      <c r="G122" s="156" t="str">
        <f>IF('Parade Entries'!$G122="Political",'Parade Entries'!I122,0)</f>
        <v>Peterson</v>
      </c>
      <c r="H122" s="156" t="str">
        <f>IF('Parade Entries'!$G122="Political",'Parade Entries'!J122,0)</f>
        <v>katie@dontracyforil.com</v>
      </c>
      <c r="I122" s="268">
        <f>IF('Parade Entries'!$G122="Political",'Parade Entries'!K122,0)</f>
        <v>8478280651</v>
      </c>
      <c r="J122" s="156" t="str">
        <f>IF('Parade Entries'!$G122="Political",'Parade Entries'!L122,0)</f>
        <v>Don Tracy, is a candidate for the U.S. Senate to replace Dick Durbin. Don has deep roots in Illinois, born in Eastern Illinois, raised in Western Illinois and raised his own family right here in Springfield. Don is running to bring common sense leadership to Washington, lower the cost of living, and defend the American Dream for working families in all 102 counties of Illinois. Please remember to vote in the primary on March 17th. Again, welcome Don Tracy for U.S. Senate</v>
      </c>
      <c r="K122" s="156">
        <f>IF('Parade Entries'!$G122="Political",'Parade Entries'!M122,0)</f>
        <v>20</v>
      </c>
      <c r="L122" s="156">
        <f>IF('Parade Entries'!$G122="Political",'Parade Entries'!N122,0)</f>
        <v>0</v>
      </c>
      <c r="M122" s="156" t="str">
        <f>IF('Parade Entries'!$G122="Political",'Parade Entries'!O122,0)</f>
        <v>No</v>
      </c>
      <c r="N122" s="156" t="str">
        <f>IF('Parade Entries'!$G122="Political",'Parade Entries'!P122,0)</f>
        <v>No</v>
      </c>
      <c r="O122" s="156">
        <f>IF('Parade Entries'!$G122="Political",'Parade Entries'!Q122,0)</f>
        <v>1</v>
      </c>
      <c r="P122" s="156">
        <f>IF('Parade Entries'!$G122="Political",'Parade Entries'!R122,0)</f>
        <v>1</v>
      </c>
      <c r="Q122" s="156">
        <f>IF('Parade Entries'!$G122="Political",'Parade Entries'!S122,0)</f>
        <v>0</v>
      </c>
      <c r="R122" s="156" t="str">
        <f>IF('Parade Entries'!$G122="Political",'Parade Entries'!T122,0)</f>
        <v>Online - Stripe</v>
      </c>
      <c r="S122" s="271">
        <f>IF('Parade Entries'!$G122="Political",'Parade Entries'!U122,0)</f>
        <v>350</v>
      </c>
      <c r="T122" s="271">
        <f>IF('Parade Entries'!$G122="Political",'Parade Entries'!W122,0)</f>
        <v>341</v>
      </c>
      <c r="U122" s="271">
        <f>IF('Parade Entries'!$G122="Political",'Parade Entries'!X122,0)</f>
        <v>0</v>
      </c>
      <c r="V122" s="271">
        <f>IF('Parade Entries'!$G122="Political",'Parade Entries'!V122,0)</f>
        <v>9</v>
      </c>
      <c r="W122" s="272">
        <f>IF('Parade Entries'!$G122="Political",'Parade Entries'!Y122,0)</f>
        <v>2.5714285714285714E-2</v>
      </c>
      <c r="X122" s="271">
        <f>IF('Parade Entries'!$G122="Political",'Parade Entries'!Z122,0)</f>
        <v>0</v>
      </c>
      <c r="Y122" s="272">
        <f>IF('Parade Entries'!$G122="Political",'Parade Entries'!AA122,0)</f>
        <v>0</v>
      </c>
      <c r="Z122" s="271">
        <f>IF('Parade Entries'!$G122="Political",'Parade Entries'!AB122,0)</f>
        <v>9</v>
      </c>
      <c r="AA122" s="272">
        <f>IF('Parade Entries'!$G122="Political",'Parade Entries'!AC122,0)</f>
        <v>2.5714285714285714E-2</v>
      </c>
      <c r="AB122" s="156" t="str">
        <f>IF('Parade Entries'!$G122="Political",'Parade Entries'!AD122,0)</f>
        <v>Katie Peterson</v>
      </c>
      <c r="AC122" s="156" t="str">
        <f>IF('Parade Entries'!$G122="Political",'Parade Entries'!AE122,0)</f>
        <v>New Site</v>
      </c>
      <c r="AD122" s="156" t="str">
        <f>IF('Parade Entries'!$G122="Political",'Parade Entries'!AF122,0)</f>
        <v/>
      </c>
    </row>
    <row r="123" spans="2:30" ht="18" x14ac:dyDescent="0.25">
      <c r="B123" s="156">
        <f>IF('Parade Entries'!$G9="Political",'Parade Entries'!B9,0)</f>
        <v>0</v>
      </c>
      <c r="C123" s="233">
        <f>IF('Parade Entries'!$G9="Political",'Parade Entries'!E9,0)</f>
        <v>0</v>
      </c>
      <c r="D123" s="269">
        <f>IF('Parade Entries'!$G9="Political",'Parade Entries'!F9,0)</f>
        <v>0</v>
      </c>
      <c r="E123" s="156">
        <f>IF('Parade Entries'!$G9="Political",'Parade Entries'!G9,0)</f>
        <v>0</v>
      </c>
      <c r="F123" s="156">
        <f>IF('Parade Entries'!$G9="Political",'Parade Entries'!H9,0)</f>
        <v>0</v>
      </c>
      <c r="G123" s="156">
        <f>IF('Parade Entries'!$G9="Political",'Parade Entries'!I9,0)</f>
        <v>0</v>
      </c>
      <c r="H123" s="156">
        <f>IF('Parade Entries'!$G9="Political",'Parade Entries'!J9,0)</f>
        <v>0</v>
      </c>
      <c r="I123" s="268">
        <f>IF('Parade Entries'!$G9="Political",'Parade Entries'!K9,0)</f>
        <v>0</v>
      </c>
      <c r="J123" s="156">
        <f>IF('Parade Entries'!$G9="Political",'Parade Entries'!L9,0)</f>
        <v>0</v>
      </c>
      <c r="K123" s="156">
        <f>IF('Parade Entries'!$G9="Political",'Parade Entries'!M9,0)</f>
        <v>0</v>
      </c>
      <c r="L123" s="156">
        <f>IF('Parade Entries'!$G9="Political",'Parade Entries'!N9,0)</f>
        <v>0</v>
      </c>
      <c r="M123" s="156">
        <f>IF('Parade Entries'!$G9="Political",'Parade Entries'!O9,0)</f>
        <v>0</v>
      </c>
      <c r="N123" s="156">
        <f>IF('Parade Entries'!$G9="Political",'Parade Entries'!P9,0)</f>
        <v>0</v>
      </c>
      <c r="O123" s="156">
        <f>IF('Parade Entries'!$G9="Political",'Parade Entries'!Q9,0)</f>
        <v>0</v>
      </c>
      <c r="P123" s="156">
        <f>IF('Parade Entries'!$G9="Political",'Parade Entries'!R9,0)</f>
        <v>0</v>
      </c>
      <c r="Q123" s="156">
        <f>IF('Parade Entries'!$G9="Political",'Parade Entries'!S9,0)</f>
        <v>0</v>
      </c>
      <c r="R123" s="156">
        <f>IF('Parade Entries'!$G9="Political",'Parade Entries'!T9,0)</f>
        <v>0</v>
      </c>
      <c r="S123" s="271">
        <f>IF('Parade Entries'!$G9="Political",'Parade Entries'!U9,0)</f>
        <v>0</v>
      </c>
      <c r="T123" s="271">
        <f>IF('Parade Entries'!$G9="Political",'Parade Entries'!W9,0)</f>
        <v>0</v>
      </c>
      <c r="U123" s="271">
        <f>IF('Parade Entries'!$G9="Political",'Parade Entries'!X9,0)</f>
        <v>0</v>
      </c>
      <c r="V123" s="271">
        <f>IF('Parade Entries'!$G9="Political",'Parade Entries'!V9,0)</f>
        <v>0</v>
      </c>
      <c r="W123" s="272">
        <f>IF('Parade Entries'!$G9="Political",'Parade Entries'!Y9,0)</f>
        <v>0</v>
      </c>
      <c r="X123" s="271">
        <f>IF('Parade Entries'!$G9="Political",'Parade Entries'!Z9,0)</f>
        <v>0</v>
      </c>
      <c r="Y123" s="272">
        <f>IF('Parade Entries'!$G9="Political",'Parade Entries'!AA9,0)</f>
        <v>0</v>
      </c>
      <c r="Z123" s="271">
        <f>IF('Parade Entries'!$G9="Political",'Parade Entries'!AB9,0)</f>
        <v>0</v>
      </c>
      <c r="AA123" s="272">
        <f>IF('Parade Entries'!$G9="Political",'Parade Entries'!AC9,0)</f>
        <v>0</v>
      </c>
      <c r="AB123" s="156">
        <f>IF('Parade Entries'!$G9="Political",'Parade Entries'!AD9,0)</f>
        <v>0</v>
      </c>
      <c r="AC123" s="156">
        <f>IF('Parade Entries'!$G9="Political",'Parade Entries'!AE9,0)</f>
        <v>0</v>
      </c>
      <c r="AD123" s="156">
        <f>IF('Parade Entries'!$G9="Political",'Parade Entries'!AF9,0)</f>
        <v>0</v>
      </c>
    </row>
    <row r="124" spans="2:30" ht="18" x14ac:dyDescent="0.25">
      <c r="B124" s="156">
        <f>IF('Parade Entries'!$G123="Political",'Parade Entries'!B123,0)</f>
        <v>0</v>
      </c>
      <c r="C124" s="233">
        <f>IF('Parade Entries'!$G123="Political",'Parade Entries'!E123,0)</f>
        <v>0</v>
      </c>
      <c r="D124" s="269">
        <f>IF('Parade Entries'!$G123="Political",'Parade Entries'!F123,0)</f>
        <v>0</v>
      </c>
      <c r="E124" s="156">
        <f>IF('Parade Entries'!$G123="Political",'Parade Entries'!G123,0)</f>
        <v>0</v>
      </c>
      <c r="F124" s="156">
        <f>IF('Parade Entries'!$G123="Political",'Parade Entries'!H123,0)</f>
        <v>0</v>
      </c>
      <c r="G124" s="156">
        <f>IF('Parade Entries'!$G123="Political",'Parade Entries'!I123,0)</f>
        <v>0</v>
      </c>
      <c r="H124" s="156">
        <f>IF('Parade Entries'!$G123="Political",'Parade Entries'!J123,0)</f>
        <v>0</v>
      </c>
      <c r="I124" s="268">
        <f>IF('Parade Entries'!$G123="Political",'Parade Entries'!K123,0)</f>
        <v>0</v>
      </c>
      <c r="J124" s="156">
        <f>IF('Parade Entries'!$G123="Political",'Parade Entries'!L123,0)</f>
        <v>0</v>
      </c>
      <c r="K124" s="156">
        <f>IF('Parade Entries'!$G123="Political",'Parade Entries'!M123,0)</f>
        <v>0</v>
      </c>
      <c r="L124" s="156">
        <f>IF('Parade Entries'!$G123="Political",'Parade Entries'!N123,0)</f>
        <v>0</v>
      </c>
      <c r="M124" s="156">
        <f>IF('Parade Entries'!$G123="Political",'Parade Entries'!O123,0)</f>
        <v>0</v>
      </c>
      <c r="N124" s="156">
        <f>IF('Parade Entries'!$G123="Political",'Parade Entries'!P123,0)</f>
        <v>0</v>
      </c>
      <c r="O124" s="156">
        <f>IF('Parade Entries'!$G123="Political",'Parade Entries'!Q123,0)</f>
        <v>0</v>
      </c>
      <c r="P124" s="156">
        <f>IF('Parade Entries'!$G123="Political",'Parade Entries'!R123,0)</f>
        <v>0</v>
      </c>
      <c r="Q124" s="156">
        <f>IF('Parade Entries'!$G123="Political",'Parade Entries'!S123,0)</f>
        <v>0</v>
      </c>
      <c r="R124" s="156">
        <f>IF('Parade Entries'!$G123="Political",'Parade Entries'!T123,0)</f>
        <v>0</v>
      </c>
      <c r="S124" s="271">
        <f>IF('Parade Entries'!$G123="Political",'Parade Entries'!U123,0)</f>
        <v>0</v>
      </c>
      <c r="T124" s="271">
        <f>IF('Parade Entries'!$G123="Political",'Parade Entries'!W123,0)</f>
        <v>0</v>
      </c>
      <c r="U124" s="271">
        <f>IF('Parade Entries'!$G123="Political",'Parade Entries'!X123,0)</f>
        <v>0</v>
      </c>
      <c r="V124" s="271">
        <f>IF('Parade Entries'!$G123="Political",'Parade Entries'!V123,0)</f>
        <v>0</v>
      </c>
      <c r="W124" s="272">
        <f>IF('Parade Entries'!$G123="Political",'Parade Entries'!Y123,0)</f>
        <v>0</v>
      </c>
      <c r="X124" s="271">
        <f>IF('Parade Entries'!$G123="Political",'Parade Entries'!Z123,0)</f>
        <v>0</v>
      </c>
      <c r="Y124" s="272">
        <f>IF('Parade Entries'!$G123="Political",'Parade Entries'!AA123,0)</f>
        <v>0</v>
      </c>
      <c r="Z124" s="271">
        <f>IF('Parade Entries'!$G123="Political",'Parade Entries'!AB123,0)</f>
        <v>0</v>
      </c>
      <c r="AA124" s="272">
        <f>IF('Parade Entries'!$G123="Political",'Parade Entries'!AC123,0)</f>
        <v>0</v>
      </c>
      <c r="AB124" s="156">
        <f>IF('Parade Entries'!$G123="Political",'Parade Entries'!AD123,0)</f>
        <v>0</v>
      </c>
      <c r="AC124" s="156">
        <f>IF('Parade Entries'!$G123="Political",'Parade Entries'!AE123,0)</f>
        <v>0</v>
      </c>
      <c r="AD124" s="156">
        <f>IF('Parade Entries'!$G123="Political",'Parade Entries'!AF123,0)</f>
        <v>0</v>
      </c>
    </row>
    <row r="125" spans="2:30" ht="18" x14ac:dyDescent="0.25">
      <c r="B125" s="156">
        <f>IF('Parade Entries'!$G124="Political",'Parade Entries'!B124,0)</f>
        <v>0</v>
      </c>
      <c r="C125" s="233">
        <f>IF('Parade Entries'!$G124="Political",'Parade Entries'!E124,0)</f>
        <v>0</v>
      </c>
      <c r="D125" s="269">
        <f>IF('Parade Entries'!$G124="Political",'Parade Entries'!F124,0)</f>
        <v>0</v>
      </c>
      <c r="E125" s="156">
        <f>IF('Parade Entries'!$G124="Political",'Parade Entries'!G124,0)</f>
        <v>0</v>
      </c>
      <c r="F125" s="156">
        <f>IF('Parade Entries'!$G124="Political",'Parade Entries'!H124,0)</f>
        <v>0</v>
      </c>
      <c r="G125" s="156">
        <f>IF('Parade Entries'!$G124="Political",'Parade Entries'!I124,0)</f>
        <v>0</v>
      </c>
      <c r="H125" s="156">
        <f>IF('Parade Entries'!$G124="Political",'Parade Entries'!J124,0)</f>
        <v>0</v>
      </c>
      <c r="I125" s="268">
        <f>IF('Parade Entries'!$G124="Political",'Parade Entries'!K124,0)</f>
        <v>0</v>
      </c>
      <c r="J125" s="156">
        <f>IF('Parade Entries'!$G124="Political",'Parade Entries'!L124,0)</f>
        <v>0</v>
      </c>
      <c r="K125" s="156">
        <f>IF('Parade Entries'!$G124="Political",'Parade Entries'!M124,0)</f>
        <v>0</v>
      </c>
      <c r="L125" s="156">
        <f>IF('Parade Entries'!$G124="Political",'Parade Entries'!N124,0)</f>
        <v>0</v>
      </c>
      <c r="M125" s="156">
        <f>IF('Parade Entries'!$G124="Political",'Parade Entries'!O124,0)</f>
        <v>0</v>
      </c>
      <c r="N125" s="156">
        <f>IF('Parade Entries'!$G124="Political",'Parade Entries'!P124,0)</f>
        <v>0</v>
      </c>
      <c r="O125" s="156">
        <f>IF('Parade Entries'!$G124="Political",'Parade Entries'!Q124,0)</f>
        <v>0</v>
      </c>
      <c r="P125" s="156">
        <f>IF('Parade Entries'!$G124="Political",'Parade Entries'!R124,0)</f>
        <v>0</v>
      </c>
      <c r="Q125" s="156">
        <f>IF('Parade Entries'!$G124="Political",'Parade Entries'!S124,0)</f>
        <v>0</v>
      </c>
      <c r="R125" s="156">
        <f>IF('Parade Entries'!$G124="Political",'Parade Entries'!T124,0)</f>
        <v>0</v>
      </c>
      <c r="S125" s="271">
        <f>IF('Parade Entries'!$G124="Political",'Parade Entries'!U124,0)</f>
        <v>0</v>
      </c>
      <c r="T125" s="271">
        <f>IF('Parade Entries'!$G124="Political",'Parade Entries'!W124,0)</f>
        <v>0</v>
      </c>
      <c r="U125" s="271">
        <f>IF('Parade Entries'!$G124="Political",'Parade Entries'!X124,0)</f>
        <v>0</v>
      </c>
      <c r="V125" s="271">
        <f>IF('Parade Entries'!$G124="Political",'Parade Entries'!V124,0)</f>
        <v>0</v>
      </c>
      <c r="W125" s="272">
        <f>IF('Parade Entries'!$G124="Political",'Parade Entries'!Y124,0)</f>
        <v>0</v>
      </c>
      <c r="X125" s="271">
        <f>IF('Parade Entries'!$G124="Political",'Parade Entries'!Z124,0)</f>
        <v>0</v>
      </c>
      <c r="Y125" s="272">
        <f>IF('Parade Entries'!$G124="Political",'Parade Entries'!AA124,0)</f>
        <v>0</v>
      </c>
      <c r="Z125" s="271">
        <f>IF('Parade Entries'!$G124="Political",'Parade Entries'!AB124,0)</f>
        <v>0</v>
      </c>
      <c r="AA125" s="272">
        <f>IF('Parade Entries'!$G124="Political",'Parade Entries'!AC124,0)</f>
        <v>0</v>
      </c>
      <c r="AB125" s="156">
        <f>IF('Parade Entries'!$G124="Political",'Parade Entries'!AD124,0)</f>
        <v>0</v>
      </c>
      <c r="AC125" s="156">
        <f>IF('Parade Entries'!$G124="Political",'Parade Entries'!AE124,0)</f>
        <v>0</v>
      </c>
      <c r="AD125" s="156">
        <f>IF('Parade Entries'!$G124="Political",'Parade Entries'!AF124,0)</f>
        <v>0</v>
      </c>
    </row>
    <row r="126" spans="2:30" ht="18" x14ac:dyDescent="0.25">
      <c r="B126" s="156">
        <f>IF('Parade Entries'!$G125="Political",'Parade Entries'!B125,0)</f>
        <v>0</v>
      </c>
      <c r="C126" s="233">
        <f>IF('Parade Entries'!$G125="Political",'Parade Entries'!E125,0)</f>
        <v>0</v>
      </c>
      <c r="D126" s="269">
        <f>IF('Parade Entries'!$G125="Political",'Parade Entries'!F125,0)</f>
        <v>0</v>
      </c>
      <c r="E126" s="156">
        <f>IF('Parade Entries'!$G125="Political",'Parade Entries'!G125,0)</f>
        <v>0</v>
      </c>
      <c r="F126" s="156">
        <f>IF('Parade Entries'!$G125="Political",'Parade Entries'!H125,0)</f>
        <v>0</v>
      </c>
      <c r="G126" s="156">
        <f>IF('Parade Entries'!$G125="Political",'Parade Entries'!I125,0)</f>
        <v>0</v>
      </c>
      <c r="H126" s="156">
        <f>IF('Parade Entries'!$G125="Political",'Parade Entries'!J125,0)</f>
        <v>0</v>
      </c>
      <c r="I126" s="268">
        <f>IF('Parade Entries'!$G125="Political",'Parade Entries'!K125,0)</f>
        <v>0</v>
      </c>
      <c r="J126" s="156">
        <f>IF('Parade Entries'!$G125="Political",'Parade Entries'!L125,0)</f>
        <v>0</v>
      </c>
      <c r="K126" s="156">
        <f>IF('Parade Entries'!$G125="Political",'Parade Entries'!M125,0)</f>
        <v>0</v>
      </c>
      <c r="L126" s="156">
        <f>IF('Parade Entries'!$G125="Political",'Parade Entries'!N125,0)</f>
        <v>0</v>
      </c>
      <c r="M126" s="156">
        <f>IF('Parade Entries'!$G125="Political",'Parade Entries'!O125,0)</f>
        <v>0</v>
      </c>
      <c r="N126" s="156">
        <f>IF('Parade Entries'!$G125="Political",'Parade Entries'!P125,0)</f>
        <v>0</v>
      </c>
      <c r="O126" s="156">
        <f>IF('Parade Entries'!$G125="Political",'Parade Entries'!Q125,0)</f>
        <v>0</v>
      </c>
      <c r="P126" s="156">
        <f>IF('Parade Entries'!$G125="Political",'Parade Entries'!R125,0)</f>
        <v>0</v>
      </c>
      <c r="Q126" s="156">
        <f>IF('Parade Entries'!$G125="Political",'Parade Entries'!S125,0)</f>
        <v>0</v>
      </c>
      <c r="R126" s="156">
        <f>IF('Parade Entries'!$G125="Political",'Parade Entries'!T125,0)</f>
        <v>0</v>
      </c>
      <c r="S126" s="271">
        <f>IF('Parade Entries'!$G125="Political",'Parade Entries'!U125,0)</f>
        <v>0</v>
      </c>
      <c r="T126" s="271">
        <f>IF('Parade Entries'!$G125="Political",'Parade Entries'!W125,0)</f>
        <v>0</v>
      </c>
      <c r="U126" s="271">
        <f>IF('Parade Entries'!$G125="Political",'Parade Entries'!X125,0)</f>
        <v>0</v>
      </c>
      <c r="V126" s="271">
        <f>IF('Parade Entries'!$G125="Political",'Parade Entries'!V125,0)</f>
        <v>0</v>
      </c>
      <c r="W126" s="272">
        <f>IF('Parade Entries'!$G125="Political",'Parade Entries'!Y125,0)</f>
        <v>0</v>
      </c>
      <c r="X126" s="271">
        <f>IF('Parade Entries'!$G125="Political",'Parade Entries'!Z125,0)</f>
        <v>0</v>
      </c>
      <c r="Y126" s="272">
        <f>IF('Parade Entries'!$G125="Political",'Parade Entries'!AA125,0)</f>
        <v>0</v>
      </c>
      <c r="Z126" s="271">
        <f>IF('Parade Entries'!$G125="Political",'Parade Entries'!AB125,0)</f>
        <v>0</v>
      </c>
      <c r="AA126" s="272">
        <f>IF('Parade Entries'!$G125="Political",'Parade Entries'!AC125,0)</f>
        <v>0</v>
      </c>
      <c r="AB126" s="156">
        <f>IF('Parade Entries'!$G125="Political",'Parade Entries'!AD125,0)</f>
        <v>0</v>
      </c>
      <c r="AC126" s="156">
        <f>IF('Parade Entries'!$G125="Political",'Parade Entries'!AE125,0)</f>
        <v>0</v>
      </c>
      <c r="AD126" s="156">
        <f>IF('Parade Entries'!$G125="Political",'Parade Entries'!AF125,0)</f>
        <v>0</v>
      </c>
    </row>
    <row r="127" spans="2:30" ht="18" x14ac:dyDescent="0.25">
      <c r="B127" s="156">
        <f>IF('Parade Entries'!$G127="Political",'Parade Entries'!B127,0)</f>
        <v>0</v>
      </c>
      <c r="C127" s="233">
        <f>IF('Parade Entries'!$G127="Political",'Parade Entries'!E127,0)</f>
        <v>0</v>
      </c>
      <c r="D127" s="269">
        <f>IF('Parade Entries'!$G127="Political",'Parade Entries'!F127,0)</f>
        <v>0</v>
      </c>
      <c r="E127" s="156">
        <f>IF('Parade Entries'!$G127="Political",'Parade Entries'!G127,0)</f>
        <v>0</v>
      </c>
      <c r="F127" s="156">
        <f>IF('Parade Entries'!$G127="Political",'Parade Entries'!H127,0)</f>
        <v>0</v>
      </c>
      <c r="G127" s="156">
        <f>IF('Parade Entries'!$G127="Political",'Parade Entries'!I127,0)</f>
        <v>0</v>
      </c>
      <c r="H127" s="156">
        <f>IF('Parade Entries'!$G127="Political",'Parade Entries'!J127,0)</f>
        <v>0</v>
      </c>
      <c r="I127" s="268">
        <f>IF('Parade Entries'!$G127="Political",'Parade Entries'!K127,0)</f>
        <v>0</v>
      </c>
      <c r="J127" s="156">
        <f>IF('Parade Entries'!$G127="Political",'Parade Entries'!L127,0)</f>
        <v>0</v>
      </c>
      <c r="K127" s="156">
        <f>IF('Parade Entries'!$G127="Political",'Parade Entries'!M127,0)</f>
        <v>0</v>
      </c>
      <c r="L127" s="156">
        <f>IF('Parade Entries'!$G127="Political",'Parade Entries'!N127,0)</f>
        <v>0</v>
      </c>
      <c r="M127" s="156">
        <f>IF('Parade Entries'!$G127="Political",'Parade Entries'!O127,0)</f>
        <v>0</v>
      </c>
      <c r="N127" s="156">
        <f>IF('Parade Entries'!$G127="Political",'Parade Entries'!P127,0)</f>
        <v>0</v>
      </c>
      <c r="O127" s="156">
        <f>IF('Parade Entries'!$G127="Political",'Parade Entries'!Q127,0)</f>
        <v>0</v>
      </c>
      <c r="P127" s="156">
        <f>IF('Parade Entries'!$G127="Political",'Parade Entries'!R127,0)</f>
        <v>0</v>
      </c>
      <c r="Q127" s="156">
        <f>IF('Parade Entries'!$G127="Political",'Parade Entries'!S127,0)</f>
        <v>0</v>
      </c>
      <c r="R127" s="156">
        <f>IF('Parade Entries'!$G127="Political",'Parade Entries'!T127,0)</f>
        <v>0</v>
      </c>
      <c r="S127" s="271">
        <f>IF('Parade Entries'!$G127="Political",'Parade Entries'!U127,0)</f>
        <v>0</v>
      </c>
      <c r="T127" s="271">
        <f>IF('Parade Entries'!$G127="Political",'Parade Entries'!W127,0)</f>
        <v>0</v>
      </c>
      <c r="U127" s="271">
        <f>IF('Parade Entries'!$G127="Political",'Parade Entries'!X127,0)</f>
        <v>0</v>
      </c>
      <c r="V127" s="271">
        <f>IF('Parade Entries'!$G127="Political",'Parade Entries'!V127,0)</f>
        <v>0</v>
      </c>
      <c r="W127" s="272">
        <f>IF('Parade Entries'!$G127="Political",'Parade Entries'!Y127,0)</f>
        <v>0</v>
      </c>
      <c r="X127" s="271">
        <f>IF('Parade Entries'!$G127="Political",'Parade Entries'!Z127,0)</f>
        <v>0</v>
      </c>
      <c r="Y127" s="272">
        <f>IF('Parade Entries'!$G127="Political",'Parade Entries'!AA127,0)</f>
        <v>0</v>
      </c>
      <c r="Z127" s="271">
        <f>IF('Parade Entries'!$G127="Political",'Parade Entries'!AB127,0)</f>
        <v>0</v>
      </c>
      <c r="AA127" s="272">
        <f>IF('Parade Entries'!$G127="Political",'Parade Entries'!AC127,0)</f>
        <v>0</v>
      </c>
      <c r="AB127" s="156">
        <f>IF('Parade Entries'!$G127="Political",'Parade Entries'!AD127,0)</f>
        <v>0</v>
      </c>
      <c r="AC127" s="156">
        <f>IF('Parade Entries'!$G127="Political",'Parade Entries'!AE127,0)</f>
        <v>0</v>
      </c>
      <c r="AD127" s="156">
        <f>IF('Parade Entries'!$G127="Political",'Parade Entries'!AF127,0)</f>
        <v>0</v>
      </c>
    </row>
    <row r="128" spans="2:30" ht="36" x14ac:dyDescent="0.2">
      <c r="B128" s="247" t="s">
        <v>305</v>
      </c>
      <c r="C128" s="248" t="s">
        <v>12</v>
      </c>
      <c r="D128" s="247" t="s">
        <v>18</v>
      </c>
      <c r="E128" s="247" t="s">
        <v>2</v>
      </c>
      <c r="F128" s="24" t="s">
        <v>49</v>
      </c>
      <c r="G128" s="24" t="s">
        <v>50</v>
      </c>
      <c r="H128" s="24" t="s">
        <v>28</v>
      </c>
      <c r="I128" s="249" t="s">
        <v>51</v>
      </c>
      <c r="J128" s="24" t="s">
        <v>313</v>
      </c>
      <c r="K128" s="250" t="s">
        <v>53</v>
      </c>
      <c r="L128" s="24" t="s">
        <v>321</v>
      </c>
      <c r="M128" s="250" t="s">
        <v>599</v>
      </c>
      <c r="N128" s="250" t="s">
        <v>492</v>
      </c>
      <c r="O128" s="24" t="s">
        <v>55</v>
      </c>
      <c r="P128" s="24" t="s">
        <v>54</v>
      </c>
      <c r="Q128" s="24" t="s">
        <v>30</v>
      </c>
      <c r="R128" s="251" t="s">
        <v>8</v>
      </c>
      <c r="S128" s="252" t="s">
        <v>38</v>
      </c>
      <c r="T128" s="252" t="s">
        <v>16</v>
      </c>
      <c r="U128" s="252" t="s">
        <v>420</v>
      </c>
      <c r="V128" s="252" t="s">
        <v>419</v>
      </c>
      <c r="W128" s="252" t="s">
        <v>812</v>
      </c>
      <c r="X128" s="252" t="s">
        <v>438</v>
      </c>
      <c r="Y128" s="253" t="s">
        <v>813</v>
      </c>
      <c r="Z128" s="274" t="s">
        <v>418</v>
      </c>
      <c r="AA128" s="253" t="s">
        <v>814</v>
      </c>
      <c r="AB128" s="24" t="s">
        <v>15</v>
      </c>
      <c r="AC128" s="251" t="s">
        <v>10</v>
      </c>
      <c r="AD128" s="254" t="s">
        <v>62</v>
      </c>
    </row>
    <row r="129" spans="2:27" ht="18" x14ac:dyDescent="0.25">
      <c r="B129" s="156">
        <f>IF('Parade Entries'!$G131="Political",'Parade Entries'!B131,0)</f>
        <v>0</v>
      </c>
      <c r="C129" s="233">
        <f>IF('Parade Entries'!$G131="Political",'Parade Entries'!E131,0)</f>
        <v>0</v>
      </c>
      <c r="D129" s="269">
        <f>IF('Parade Entries'!$G131="Political",'Parade Entries'!F131,0)</f>
        <v>0</v>
      </c>
      <c r="E129" s="156">
        <f>IF('Parade Entries'!$G131="Political",'Parade Entries'!G131,0)</f>
        <v>0</v>
      </c>
      <c r="F129" s="156">
        <f>IF('Parade Entries'!$G131="Political",'Parade Entries'!H131,0)</f>
        <v>0</v>
      </c>
      <c r="G129" s="156">
        <f>IF('Parade Entries'!$G131="Political",'Parade Entries'!I131,0)</f>
        <v>0</v>
      </c>
      <c r="H129" s="156">
        <f>IF('Parade Entries'!$G131="Political",'Parade Entries'!J131,0)</f>
        <v>0</v>
      </c>
      <c r="I129" s="268">
        <f>IF('Parade Entries'!$G131="Political",'Parade Entries'!K131,0)</f>
        <v>0</v>
      </c>
      <c r="J129" s="156">
        <f>IF('Parade Entries'!$G131="Political",'Parade Entries'!L131,0)</f>
        <v>0</v>
      </c>
      <c r="K129" s="119">
        <f>SUM(K1:K127)</f>
        <v>280</v>
      </c>
      <c r="L129" s="119"/>
      <c r="M129" s="119"/>
      <c r="N129" s="159"/>
      <c r="O129" s="119">
        <f t="shared" ref="O129:P129" si="0">SUM(O1:O127)</f>
        <v>11</v>
      </c>
      <c r="P129" s="119">
        <f t="shared" si="0"/>
        <v>2</v>
      </c>
      <c r="Q129" s="119"/>
      <c r="R129" s="178"/>
      <c r="S129" s="119">
        <f>SUM(S1:S127)</f>
        <v>4200</v>
      </c>
      <c r="T129" s="119">
        <f>SUM(T1:T127)</f>
        <v>4025.3000000000006</v>
      </c>
      <c r="U129" s="119">
        <f>SUM(U1:U127)</f>
        <v>10.15</v>
      </c>
      <c r="V129" s="119">
        <f>SUM(V1:V127)</f>
        <v>103.05000000000001</v>
      </c>
      <c r="X129" s="119">
        <f>SUM(X1:X127)</f>
        <v>61.5</v>
      </c>
      <c r="Y129"/>
      <c r="Z129" s="119">
        <f>SUM(Z1:Z127)</f>
        <v>174.69999999999996</v>
      </c>
      <c r="AA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Parade Entries</vt:lpstr>
      <vt:lpstr>NOT PAID</vt:lpstr>
      <vt:lpstr>VOLUNTEERS</vt:lpstr>
      <vt:lpstr>2026 SPONSORS</vt:lpstr>
      <vt:lpstr>FOOD TRUCKS</vt:lpstr>
      <vt:lpstr>Charities Only</vt:lpstr>
      <vt:lpstr>Commercial Only</vt:lpstr>
      <vt:lpstr>Marching Band only </vt:lpstr>
      <vt:lpstr>Political only</vt:lpstr>
      <vt:lpstr>Section A only</vt:lpstr>
      <vt:lpstr>Just For Fun only</vt:lpstr>
      <vt:lpstr>Chart Money</vt:lpstr>
      <vt:lpstr>Chart Parade goers</vt:lpstr>
      <vt:lpstr>Staging Map</vt:lpstr>
      <vt:lpstr>2024 Parade Line up</vt:lpstr>
      <vt:lpstr>2025 Parade Line 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Clancy, James</dc:creator>
  <cp:lastModifiedBy>Clancy, James</cp:lastModifiedBy>
  <cp:lastPrinted>2026-03-05T18:00:10Z</cp:lastPrinted>
  <dcterms:created xsi:type="dcterms:W3CDTF">2024-02-20T01:15:32Z</dcterms:created>
  <dcterms:modified xsi:type="dcterms:W3CDTF">2026-03-24T17:58:06Z</dcterms:modified>
</cp:coreProperties>
</file>